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codeName="DieseArbeitsmappe"/>
  <mc:AlternateContent xmlns:mc="http://schemas.openxmlformats.org/markup-compatibility/2006">
    <mc:Choice Requires="x15">
      <x15ac:absPath xmlns:x15ac="http://schemas.microsoft.com/office/spreadsheetml/2010/11/ac" url="C:\Users\benja\Desktop\3D-Space Excel_UA\"/>
    </mc:Choice>
  </mc:AlternateContent>
  <xr:revisionPtr revIDLastSave="0" documentId="13_ncr:1_{A8719E7A-CCAA-4F2D-B0F3-799221693F3A}" xr6:coauthVersionLast="47" xr6:coauthVersionMax="47" xr10:uidLastSave="{00000000-0000-0000-0000-000000000000}"/>
  <workbookProtection workbookAlgorithmName="SHA-512" workbookHashValue="K1gPOozmEjpOXBWzi6DDbbpHCrHrvmyeFQGKQzGv3dTtK3mX+8K4M1YzIpgcwl5v7OYAvWK8YjUSyFGymgjfXw==" workbookSaltValue="eLwI2CxOSvd0snHKrkJAHQ==" workbookSpinCount="100000" lockStructure="1"/>
  <bookViews>
    <workbookView xWindow="-108" yWindow="-108" windowWidth="23256" windowHeight="12576" xr2:uid="{00000000-000D-0000-FFFF-FFFF00000000}"/>
  </bookViews>
  <sheets>
    <sheet name="Antrag" sheetId="1" r:id="rId1"/>
    <sheet name="Unbedingt Lesen!" sheetId="10" r:id="rId2"/>
    <sheet name="Bitte Unterschreiben lassen!" sheetId="9" r:id="rId3"/>
    <sheet name="Zusatz Informationen" sheetId="11" state="hidden" r:id="rId4"/>
    <sheet name="Für Tutoren" sheetId="12" r:id="rId5"/>
    <sheet name="MISC" sheetId="8" state="hidden" r:id="rId6"/>
    <sheet name="Projects" sheetId="6" state="hidden" r:id="rId7"/>
    <sheet name="FAKDPT" sheetId="5" state="hidden" r:id="rId8"/>
    <sheet name="Printer" sheetId="3" state="hidden" r:id="rId9"/>
    <sheet name="Materials" sheetId="2" state="hidden" r:id="rId10"/>
    <sheet name="Tutors" sheetId="4" state="hidden" r:id="rId11"/>
  </sheets>
  <definedNames>
    <definedName name="bitte_auswählen">Materials!$A$5</definedName>
    <definedName name="Design_Medien_Information">FAKDPT!$C$3:$C$5</definedName>
    <definedName name="_xlnm.Print_Area" localSheetId="2">'Bitte Unterschreiben lassen!'!$A$1:$W$48</definedName>
    <definedName name="_xlnm.Print_Area" localSheetId="4">'Für Tutoren'!$A$1:$H$20</definedName>
    <definedName name="Ender_3_Metall_FDM">Materials!$M$5:$M$7</definedName>
    <definedName name="Form3_SLA">Materials!$I$5:$I$9</definedName>
    <definedName name="Life_Sciences">FAKDPT!$C$9:$C$15</definedName>
    <definedName name="LisaPro_SLS">Materials!$J$5:$J$6</definedName>
    <definedName name="N_Name" localSheetId="2">'Bitte Unterschreiben lassen!'!#REF!</definedName>
    <definedName name="N_Name" localSheetId="1">'Unbedingt Lesen!'!#REF!</definedName>
    <definedName name="N_Name">Antrag!$D$9</definedName>
    <definedName name="Prusa_MK3_FDM">Materials!$C$5:$C$12</definedName>
    <definedName name="Prusa_MK4_FDM">Materials!$E$5:$E$12</definedName>
    <definedName name="Prusa_XL_FDM">Materials!$D$5:$D$12</definedName>
    <definedName name="ST_Ku" localSheetId="2">'Bitte Unterschreiben lassen!'!#REF!</definedName>
    <definedName name="ST_Ku" localSheetId="1">'Unbedingt Lesen!'!#REF!</definedName>
    <definedName name="ST_Ku">Antrag!$E$9</definedName>
    <definedName name="Tab_Drucker">Printer!$A$2:$B$14</definedName>
    <definedName name="Tab_Teams">Projects!$C$4:$D$11</definedName>
    <definedName name="Tab_Tutoren">Tutors!$A$2:$E$12</definedName>
    <definedName name="TAZ6_FDM">Materials!$K$5:$K$8</definedName>
    <definedName name="Technik_und_Informatik">FAKDPT!$C$18:$C$21</definedName>
    <definedName name="Ultimaker_S3_Ext_FDM">Materials!$H$5:$H$15</definedName>
    <definedName name="Ultimaker_S3_FDM">Materials!$G$5:$G$15</definedName>
    <definedName name="Ultimaker_S5_FDM">Materials!$F$5:$F$15</definedName>
    <definedName name="uPrint_SE_FDM">Materials!$L$5:$L$6</definedName>
    <definedName name="V_Name" localSheetId="2">'Bitte Unterschreiben lassen!'!#REF!</definedName>
    <definedName name="V_Name" localSheetId="1">'Unbedingt Lesen!'!#REF!</definedName>
    <definedName name="V_Name">Antrag!$C$9</definedName>
    <definedName name="wird_nicht_benötigt">Materials!$B$5</definedName>
    <definedName name="Wirtschaft_und_Soziales">FAKDPT!$C$24:$C$27</definedName>
    <definedName name="www">Materials!$C$7:$C$11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 i="9" l="1"/>
  <c r="L1" i="10"/>
  <c r="M1" i="1"/>
  <c r="B69" i="10"/>
  <c r="B70" i="10"/>
  <c r="B71" i="10"/>
  <c r="B72" i="10"/>
  <c r="B73" i="10"/>
  <c r="B74" i="10"/>
  <c r="B75" i="10"/>
  <c r="B76" i="10"/>
  <c r="B77" i="10"/>
  <c r="B78" i="10"/>
  <c r="B68" i="10"/>
  <c r="E14" i="12"/>
  <c r="H13" i="12"/>
  <c r="G13" i="12"/>
  <c r="E13" i="12"/>
  <c r="E12" i="12"/>
  <c r="A14" i="12"/>
  <c r="D13" i="12"/>
  <c r="C13" i="12"/>
  <c r="A13" i="12"/>
  <c r="A12" i="12"/>
  <c r="E4" i="12"/>
  <c r="H3" i="12"/>
  <c r="G3" i="12"/>
  <c r="E3" i="12"/>
  <c r="E2" i="12"/>
  <c r="A4" i="12"/>
  <c r="D3" i="12"/>
  <c r="C3" i="12"/>
  <c r="A3" i="12"/>
  <c r="A2" i="12"/>
  <c r="E9" i="8"/>
  <c r="E11" i="8" s="1"/>
  <c r="K5" i="1"/>
  <c r="C3" i="8" s="1"/>
  <c r="G90" i="1"/>
  <c r="G73" i="1"/>
  <c r="G56" i="1"/>
  <c r="G39" i="1"/>
  <c r="A2" i="11"/>
  <c r="A7" i="11"/>
  <c r="A9" i="11"/>
  <c r="A10" i="11"/>
  <c r="A8" i="11"/>
  <c r="A11" i="11"/>
  <c r="A12" i="11"/>
  <c r="A3" i="11"/>
  <c r="A4" i="11"/>
  <c r="A5" i="11"/>
  <c r="A6" i="11"/>
  <c r="T20" i="9"/>
  <c r="O20" i="9"/>
  <c r="J20" i="9"/>
  <c r="E20" i="9"/>
  <c r="O47" i="9"/>
  <c r="B15" i="8"/>
  <c r="C39" i="9" s="1"/>
  <c r="E47" i="9" s="1"/>
  <c r="C5" i="4"/>
  <c r="E18" i="9"/>
  <c r="T18" i="9"/>
  <c r="O18" i="9"/>
  <c r="J18" i="9"/>
  <c r="S16" i="9"/>
  <c r="S14" i="9"/>
  <c r="N16" i="9"/>
  <c r="N14" i="9"/>
  <c r="I16" i="9"/>
  <c r="I14" i="9"/>
  <c r="D16" i="9"/>
  <c r="D14" i="9"/>
  <c r="S12" i="9"/>
  <c r="N12" i="9"/>
  <c r="I12" i="9"/>
  <c r="D12" i="9"/>
  <c r="B3" i="8"/>
  <c r="A7" i="8"/>
  <c r="D5" i="1"/>
  <c r="F6" i="9" s="1"/>
  <c r="E9" i="1"/>
  <c r="B7" i="8" s="1"/>
  <c r="E3" i="4"/>
  <c r="C11" i="1"/>
  <c r="B12" i="8" l="1"/>
  <c r="A1" i="12" s="1"/>
  <c r="E1" i="12" s="1"/>
  <c r="M35" i="9"/>
  <c r="C7" i="8"/>
  <c r="B10" i="8" s="1"/>
  <c r="A11" i="12" l="1"/>
  <c r="E11" i="12"/>
  <c r="C7" i="1"/>
  <c r="L6" i="9" s="1"/>
  <c r="C4" i="4" l="1"/>
  <c r="D4" i="4"/>
  <c r="E4" i="4"/>
  <c r="D5" i="4"/>
  <c r="E5" i="4"/>
  <c r="C6" i="4"/>
  <c r="D6" i="4"/>
  <c r="E6" i="4"/>
  <c r="C7" i="4"/>
  <c r="D7" i="4"/>
  <c r="E7" i="4"/>
  <c r="C8" i="4"/>
  <c r="D8" i="4"/>
  <c r="E8" i="4"/>
  <c r="C9" i="4"/>
  <c r="E9" i="4"/>
  <c r="C10" i="4"/>
  <c r="E10" i="4"/>
  <c r="C11" i="4"/>
  <c r="E11" i="4"/>
  <c r="C12" i="4"/>
  <c r="E12" i="4"/>
  <c r="D3" i="4"/>
  <c r="C3" i="4"/>
</calcChain>
</file>

<file path=xl/sharedStrings.xml><?xml version="1.0" encoding="utf-8"?>
<sst xmlns="http://schemas.openxmlformats.org/spreadsheetml/2006/main" count="449" uniqueCount="235">
  <si>
    <t>Vorname</t>
  </si>
  <si>
    <t>Nachname</t>
  </si>
  <si>
    <t>Komplett</t>
  </si>
  <si>
    <t>Email</t>
  </si>
  <si>
    <t>Kürzel</t>
  </si>
  <si>
    <t>bitte auswählen</t>
  </si>
  <si>
    <t>Benjamin</t>
  </si>
  <si>
    <t>Ohff</t>
  </si>
  <si>
    <t>Aaron</t>
  </si>
  <si>
    <t>Petersen</t>
  </si>
  <si>
    <t>Tobias</t>
  </si>
  <si>
    <t>Brinkmann</t>
  </si>
  <si>
    <t>Brianna</t>
  </si>
  <si>
    <t>Diaz</t>
  </si>
  <si>
    <t>Philipp</t>
  </si>
  <si>
    <t>Molitor</t>
  </si>
  <si>
    <t>Jens</t>
  </si>
  <si>
    <t>Telgkamp</t>
  </si>
  <si>
    <t>Drucknummer:</t>
  </si>
  <si>
    <t>Auftragseingang:</t>
  </si>
  <si>
    <t>Name des Studenten:</t>
  </si>
  <si>
    <t>Fakultät:</t>
  </si>
  <si>
    <t>E-Mail Adresse:</t>
  </si>
  <si>
    <t>Department:</t>
  </si>
  <si>
    <t>Fakultäten</t>
  </si>
  <si>
    <t>Design_Medien_Information</t>
  </si>
  <si>
    <t>Life_Sciences</t>
  </si>
  <si>
    <t>Technik_und_Informatik</t>
  </si>
  <si>
    <t>Wirtschaft_und_Soziales</t>
  </si>
  <si>
    <t>Design, Medien und Information</t>
  </si>
  <si>
    <t>Design</t>
  </si>
  <si>
    <t>Information</t>
  </si>
  <si>
    <t>Medientechnik</t>
  </si>
  <si>
    <t>Life Sciences</t>
  </si>
  <si>
    <t>Biotechnologie</t>
  </si>
  <si>
    <t>Gesundheitswissenschaften</t>
  </si>
  <si>
    <t>Medizintechnik</t>
  </si>
  <si>
    <t>Ökotrophologie</t>
  </si>
  <si>
    <t>Umwelttechnik</t>
  </si>
  <si>
    <t>Verfahrenstechnik</t>
  </si>
  <si>
    <t>Wirtschaftsingenieurswesen</t>
  </si>
  <si>
    <t>Technik und Informatik</t>
  </si>
  <si>
    <t>Fahrzeugtechnik_und_Flugzeugbau</t>
  </si>
  <si>
    <t>Informatik</t>
  </si>
  <si>
    <t>Informations_und_Elektrotechnik</t>
  </si>
  <si>
    <t>Maschinenbau_und_Produktion</t>
  </si>
  <si>
    <t>Wirtschaft und Soziales</t>
  </si>
  <si>
    <t>Pflege_und_Management</t>
  </si>
  <si>
    <t>Public_Management</t>
  </si>
  <si>
    <t>Soziale_Arbeit</t>
  </si>
  <si>
    <t>Wirtschaft</t>
  </si>
  <si>
    <t>Betreuender Tutor:</t>
  </si>
  <si>
    <t>Drucker</t>
  </si>
  <si>
    <t>Material 1</t>
  </si>
  <si>
    <t>Material 2</t>
  </si>
  <si>
    <t>Druckzeit</t>
  </si>
  <si>
    <t>Bett Nr.1</t>
  </si>
  <si>
    <t>PLA</t>
  </si>
  <si>
    <t>PETG</t>
  </si>
  <si>
    <t>TPU</t>
  </si>
  <si>
    <t>ASA</t>
  </si>
  <si>
    <t>ABS</t>
  </si>
  <si>
    <t>Tough PLA</t>
  </si>
  <si>
    <t>PC</t>
  </si>
  <si>
    <t>Carbon</t>
  </si>
  <si>
    <t>VarioShore TPU</t>
  </si>
  <si>
    <t>TPU95</t>
  </si>
  <si>
    <t>Clear Resin</t>
  </si>
  <si>
    <t>Heat-Resistant Resin</t>
  </si>
  <si>
    <t>Grey Resin</t>
  </si>
  <si>
    <t>PA12</t>
  </si>
  <si>
    <t>NinjaFlex TPU</t>
  </si>
  <si>
    <t>Prusa_MK3_FDM</t>
  </si>
  <si>
    <t>Prusa_XL_FDM</t>
  </si>
  <si>
    <t>Prusa_MK4_FDM</t>
  </si>
  <si>
    <t>Ultimaker_S5_FDM</t>
  </si>
  <si>
    <t>Ultimaker_S3_FDM</t>
  </si>
  <si>
    <t>Ultimaker_S3_Extended_FDM</t>
  </si>
  <si>
    <t>Form3_SLA</t>
  </si>
  <si>
    <t>LisaPro_SLS</t>
  </si>
  <si>
    <t>TAZ6_FDM</t>
  </si>
  <si>
    <t>uPrint_SE_FDM</t>
  </si>
  <si>
    <t>Projektart:</t>
  </si>
  <si>
    <t>Bachelorprojekt</t>
  </si>
  <si>
    <t>Bachelorarbeit</t>
  </si>
  <si>
    <t>Studienarbeit</t>
  </si>
  <si>
    <t>Masterprojekt</t>
  </si>
  <si>
    <t>Masterarbeit</t>
  </si>
  <si>
    <t>Lernprojekt</t>
  </si>
  <si>
    <t>persönliches Lernprojekt</t>
  </si>
  <si>
    <t>Laborausstattung</t>
  </si>
  <si>
    <t>sonstiges</t>
  </si>
  <si>
    <t>Betreunder Professor:</t>
  </si>
  <si>
    <t>Deadline:</t>
  </si>
  <si>
    <t>Neues Fliegen e.V.</t>
  </si>
  <si>
    <t>HAWKS</t>
  </si>
  <si>
    <t>EWA</t>
  </si>
  <si>
    <t>RobOtter</t>
  </si>
  <si>
    <t>Nicht in der Liste, bitte bescheidgeben!</t>
  </si>
  <si>
    <t>Team an der HAW</t>
  </si>
  <si>
    <t>ExpoTeam</t>
  </si>
  <si>
    <t>Art</t>
  </si>
  <si>
    <t>Teams</t>
  </si>
  <si>
    <t>Bett Nr.2</t>
  </si>
  <si>
    <t>Bett Nr.3</t>
  </si>
  <si>
    <t>Bett Nr.4</t>
  </si>
  <si>
    <t>Datei Name</t>
  </si>
  <si>
    <t>Zusätzliche Informationen (Farben, gewünschte Ausrichtungen etc.)</t>
  </si>
  <si>
    <t>(Anzahl der Druckbetten)</t>
  </si>
  <si>
    <t>Vorbesprechungen</t>
  </si>
  <si>
    <t>Ja</t>
  </si>
  <si>
    <t>Nein</t>
  </si>
  <si>
    <t>Präsenz</t>
  </si>
  <si>
    <t>Online</t>
  </si>
  <si>
    <t>Vorbesprechung durchgeführt?</t>
  </si>
  <si>
    <t>Wann?</t>
  </si>
  <si>
    <t>Art der Vorbesprechung:</t>
  </si>
  <si>
    <t>Auswählen</t>
  </si>
  <si>
    <t>Vom Studenten einzutragen</t>
  </si>
  <si>
    <t>Vom Tutoren einzutragen</t>
  </si>
  <si>
    <t>-</t>
  </si>
  <si>
    <t>Drucknummer</t>
  </si>
  <si>
    <t>Datum</t>
  </si>
  <si>
    <t>INIT_Student</t>
  </si>
  <si>
    <t>INIT_Tutor</t>
  </si>
  <si>
    <t>Tutor:</t>
  </si>
  <si>
    <t>Drucknummer=</t>
  </si>
  <si>
    <t>Innit:</t>
  </si>
  <si>
    <t>Sind schon Vorerfahrungen mit dem 3D-Druck vorhanden?</t>
  </si>
  <si>
    <t>Druckbett Nr. :</t>
  </si>
  <si>
    <t>Drucker:</t>
  </si>
  <si>
    <t xml:space="preserve"> </t>
  </si>
  <si>
    <t>Material 1:</t>
  </si>
  <si>
    <t>Material 2:</t>
  </si>
  <si>
    <t>Zusatz:</t>
  </si>
  <si>
    <t>Menge Verdruckt:</t>
  </si>
  <si>
    <t>Druckzeit gesammt:</t>
  </si>
  <si>
    <t>Druckzeit:</t>
  </si>
  <si>
    <t>Stunden</t>
  </si>
  <si>
    <t>Minuten</t>
  </si>
  <si>
    <t>Ich,</t>
  </si>
  <si>
    <t>Name=</t>
  </si>
  <si>
    <t xml:space="preserve">Unterschrift von </t>
  </si>
  <si>
    <t>Unterschrift von</t>
  </si>
  <si>
    <t>Team (wenn vorhanden):</t>
  </si>
  <si>
    <t>§1 Zutrittsberechtigung</t>
  </si>
  <si>
    <t>§2 Verhaltensregeln</t>
  </si>
  <si>
    <t>§3 Einschränkungen</t>
  </si>
  <si>
    <t>Projektbeschreibung:</t>
  </si>
  <si>
    <t>(1)   Das 3D-Space behällt sich das Recht vor, private Projekte -grundsätzlich- abzulehnen, sofern die finanzielle Lage der Fakultät TI nicht gesichert ist.</t>
  </si>
  <si>
    <t>(2a) Ab wann der in §3 (2) geschilderte Sachverhalt erfüllt wurde, ist nach eigenem Ermessen der Tutoren zu entscheiden</t>
  </si>
  <si>
    <t>(2c) Wenn §3 Absatz (2b) nicht vor Druckbeginn erfüllt wurde, so führt dies zu einen sofortigen Abbruch des Druckprozesses und §1 Absatz (3) tritt in Kraft</t>
  </si>
  <si>
    <r>
      <t xml:space="preserve">(2b) Sofern der Sachverhalt in §3, Absatz (2a) erfüllt wurde, so muss unbedingt eine </t>
    </r>
    <r>
      <rPr>
        <b/>
        <sz val="10"/>
        <color theme="1"/>
        <rFont val="Calibri"/>
        <family val="2"/>
        <scheme val="minor"/>
      </rPr>
      <t>Quellenangabe</t>
    </r>
    <r>
      <rPr>
        <sz val="10"/>
        <color theme="1"/>
        <rFont val="Calibri"/>
        <family val="2"/>
        <scheme val="minor"/>
      </rPr>
      <t xml:space="preserve"> des Basismodells in der Projektbeschreibung aufzufinden sein</t>
    </r>
  </si>
  <si>
    <t>Ender_3_Metall_FDM</t>
  </si>
  <si>
    <t>BASF 316L Stainless Steel</t>
  </si>
  <si>
    <t>HD-Glass</t>
  </si>
  <si>
    <t>LW-PLA</t>
  </si>
  <si>
    <t>Anderes (Bitte absprechen!)</t>
  </si>
  <si>
    <t>Ultimaker_S3_Ext_FDM</t>
  </si>
  <si>
    <t>wird_nicht_benötigt</t>
  </si>
  <si>
    <t>bitte_auswählen</t>
  </si>
  <si>
    <t>Slicer</t>
  </si>
  <si>
    <t>Prusa Slicer</t>
  </si>
  <si>
    <t>Ultimaker Cura</t>
  </si>
  <si>
    <t>Formlabs PreForm</t>
  </si>
  <si>
    <t>Sinterit Studio</t>
  </si>
  <si>
    <t>Cura Lulzbod/Prusa Slicer</t>
  </si>
  <si>
    <t>Catalyst/Dimension</t>
  </si>
  <si>
    <t>Zusatz</t>
  </si>
  <si>
    <t>1.75mm Filament</t>
  </si>
  <si>
    <t>2.85mm Filament</t>
  </si>
  <si>
    <t>Nur für den Metalldruck zu verwenden!</t>
  </si>
  <si>
    <t>Kostenlos?</t>
  </si>
  <si>
    <t>Harz</t>
  </si>
  <si>
    <t>Stratasys Intern</t>
  </si>
  <si>
    <r>
      <rPr>
        <b/>
        <sz val="11"/>
        <color theme="1"/>
        <rFont val="Calibri"/>
        <family val="2"/>
        <scheme val="minor"/>
      </rPr>
      <t>Empfohlen</t>
    </r>
    <r>
      <rPr>
        <sz val="11"/>
        <color theme="1"/>
        <rFont val="Calibri"/>
        <family val="2"/>
        <scheme val="minor"/>
      </rPr>
      <t>: Die Slicer unterstützen i.d.R. alle möglichen Drucker. Es ist besonders für den Anfang einfacher, alle Drucke mit dem Cura Slicer zu slicen und später (wenn mehr Erfahrungen gesammelt wurden) auf den Prusa Slicer umzusteigen.</t>
    </r>
  </si>
  <si>
    <t>Muss das Teil wirkilch gedruckt werden?</t>
  </si>
  <si>
    <t>Handelt es sich um ein Zukauf-Teil, welches nachbestellt werden könnte?</t>
  </si>
  <si>
    <t>Gibt es eventuell auch andere Verfahren, die genutzt werden könnten?</t>
  </si>
  <si>
    <t>PVA</t>
  </si>
  <si>
    <t>Metall 3D-Druck nötig?</t>
  </si>
  <si>
    <t>Außerdem: Nicht alles muss 3D-Gedruckt werden. Öffters können über andere Verfahren (Lasern, Sägen, Fräsen) bessere -und vor allem schnellere- Ergebnisse erzielt werden. Von daher lohnt es sich, folgende Fragen zu stellen:</t>
  </si>
  <si>
    <t>Kein Team/Verein</t>
  </si>
  <si>
    <t>g</t>
  </si>
  <si>
    <t>ml</t>
  </si>
  <si>
    <t>L</t>
  </si>
  <si>
    <t>cm³</t>
  </si>
  <si>
    <t>Menge in:</t>
  </si>
  <si>
    <t>BASF 316L</t>
  </si>
  <si>
    <t>NF</t>
  </si>
  <si>
    <t>HKS</t>
  </si>
  <si>
    <t>E</t>
  </si>
  <si>
    <t>RO</t>
  </si>
  <si>
    <t>ET</t>
  </si>
  <si>
    <t>Team:</t>
  </si>
  <si>
    <t>Kuerzel:</t>
  </si>
  <si>
    <t>.</t>
  </si>
  <si>
    <t>, bestätige hiermit alle unter "Unbedingt Lesen!" aufgelisteten Regeln und Einschränkungen bei vollem Bewusstwein vernommen und verstanden zu haben. Bei ungeklärten Fragen sind sind umgehenst die Tutoren anzusprechen.</t>
  </si>
  <si>
    <t>Um das Drucken, besonders bei größeren Druckaufträgen, effizienter zu gestallten, empfiehlt das 3D-Space, alle Komponnenten mit nach "Dringlichkeit" zu sortieren. Die Komponennte, die am ehesten benötigt wird, bekommt z.B. den Präfix "001", während alle anderen z.B. "002", "003" oder "004" bekommen.</t>
  </si>
  <si>
    <t>Einheit</t>
  </si>
  <si>
    <t>Vorbereitungszeit</t>
  </si>
  <si>
    <t>Nachbereitungszeit</t>
  </si>
  <si>
    <t>BETT 1</t>
  </si>
  <si>
    <t>BETT 2</t>
  </si>
  <si>
    <t>BETT 3</t>
  </si>
  <si>
    <t>BETT 4</t>
  </si>
  <si>
    <t>Aufpassen:</t>
  </si>
  <si>
    <t>Beim Drucken "Blatt auf einer Seite Darstellen" auswählen!</t>
  </si>
  <si>
    <t>RECHTLICHES</t>
  </si>
  <si>
    <t>ZUSATZ</t>
  </si>
  <si>
    <r>
      <t xml:space="preserve">(2)    das 3D-Space behällt sich das Recht vor, sowohl Individuen als auch Gruppen, Dienstleistungen </t>
    </r>
    <r>
      <rPr>
        <b/>
        <sz val="10"/>
        <color theme="1"/>
        <rFont val="Calibri"/>
        <family val="2"/>
        <scheme val="minor"/>
      </rPr>
      <t>permanent</t>
    </r>
    <r>
      <rPr>
        <sz val="10"/>
        <color theme="1"/>
        <rFont val="Calibri"/>
        <family val="2"/>
        <scheme val="minor"/>
      </rPr>
      <t xml:space="preserve"> zu verweigern oder zu beschränken, sofern diese in der Vergangenheit durch negatives Verhalten oder anderweitige Verstöße aufgefallen sind </t>
    </r>
  </si>
  <si>
    <t>(4)    Ein vorsetzliches "unter Druck setzen" von Mitarbeitenden des 3D-Spaces ist untersagt und zieht automatisch die in §2 Absatz (2) geschilderten Konsequenzen nach sich</t>
  </si>
  <si>
    <t>(5)    Der Verzehr von Speisen und Getränken ist nur außerhalb des Drucker-Raumes gestattet. Das Rauchen, Trinken von alkoholischen Getränken und der Konsum von Rauschmitteln ist in den Räumlichkeiten des 3Dspace streng verboten.</t>
  </si>
  <si>
    <t>(6)   Das Drucken von Waffenteilen sowie politisch und/oder religiös motivierten Gegenständen ist streng untersagt. Es sind stets die ethischen Richtlinien der HAW zu befolgen.</t>
  </si>
  <si>
    <t>(7)    Mit Copyright geschützte Objekte sind lediglich im Privatgebrauch zu verwenden und dürfen nicht weiterverkauft werden. Die Haftung trägt der Nutzer.</t>
  </si>
  <si>
    <t xml:space="preserve">(9)    Werden Objekte gedruckt, die nicht von anderen Teams und/oder Individuen gesehen werden sollen, so ist dies den Tutoren mitzuteilen. </t>
  </si>
  <si>
    <r>
      <t>(1)</t>
    </r>
    <r>
      <rPr>
        <sz val="10"/>
        <color theme="1"/>
        <rFont val="Times New Roman"/>
        <family val="1"/>
      </rPr>
      <t xml:space="preserve">    </t>
    </r>
    <r>
      <rPr>
        <sz val="10"/>
        <color theme="1"/>
        <rFont val="Calibri"/>
        <family val="2"/>
        <scheme val="minor"/>
      </rPr>
      <t xml:space="preserve">Der </t>
    </r>
    <r>
      <rPr>
        <b/>
        <sz val="10"/>
        <color theme="1"/>
        <rFont val="Calibri"/>
        <family val="2"/>
        <scheme val="minor"/>
      </rPr>
      <t>Zutritt</t>
    </r>
    <r>
      <rPr>
        <sz val="10"/>
        <color theme="1"/>
        <rFont val="Calibri"/>
        <family val="2"/>
        <scheme val="minor"/>
      </rPr>
      <t xml:space="preserve"> in die Räumlichkeiten und das Drucken von Projekten sind nur Mitarbeiterinnen und Mitarbeitern des 3D-Space, sowie </t>
    </r>
    <r>
      <rPr>
        <u/>
        <sz val="10"/>
        <color theme="1"/>
        <rFont val="Calibri"/>
        <family val="2"/>
        <scheme val="minor"/>
      </rPr>
      <t>unterwiesenen</t>
    </r>
    <r>
      <rPr>
        <sz val="10"/>
        <color theme="1"/>
        <rFont val="Calibri"/>
        <family val="2"/>
        <scheme val="minor"/>
      </rPr>
      <t xml:space="preserve"> Personen erlaubt.</t>
    </r>
  </si>
  <si>
    <r>
      <t>(2)</t>
    </r>
    <r>
      <rPr>
        <sz val="10"/>
        <color theme="1"/>
        <rFont val="Times New Roman"/>
        <family val="1"/>
      </rPr>
      <t xml:space="preserve">    </t>
    </r>
    <r>
      <rPr>
        <sz val="10"/>
        <color theme="1"/>
        <rFont val="Calibri"/>
        <family val="2"/>
        <scheme val="minor"/>
      </rPr>
      <t xml:space="preserve">Eine </t>
    </r>
    <r>
      <rPr>
        <b/>
        <sz val="10"/>
        <color theme="1"/>
        <rFont val="Calibri"/>
        <family val="2"/>
        <scheme val="minor"/>
      </rPr>
      <t>Sicherheitsunterweisung</t>
    </r>
    <r>
      <rPr>
        <sz val="10"/>
        <color theme="1"/>
        <rFont val="Calibri"/>
        <family val="2"/>
        <scheme val="minor"/>
      </rPr>
      <t xml:space="preserve"> durch einen Mitarbeiter/eine Mitarbeiterin ist essenziell und Voraussetzung für das Arbeiten im 3D-Space. Diese ist persönlich und vor Ort abzuhandeln.</t>
    </r>
  </si>
  <si>
    <t>(1)    Den Anweisungen der 3D-Space Mitarbeiter/-innen ist unbedingt Folge zu leisten.</t>
  </si>
  <si>
    <t>(3)     Das gesamte Inventar des 3D-Space ist mit Sorgfalt zu behandeln. Mutwillige und grob fahrlässig erzeugte Schäden sind zu ersetzen. Nach der Gerätebenutzung muss aufgeräumt werden. Tische und Stühle sind an ihren vorgesehenen Plätzen zu lassen und dürfen den Raum nicht verlassen. Es sind ausschließlich die vom 3D-Space zur Verfügung gestellten und für die Drucker vorhergesehenen Materialien zu verwenden. In Ausnahmefällen können auch mitgebrachte Filamente genutzt werden.</t>
  </si>
  <si>
    <r>
      <t>(8)</t>
    </r>
    <r>
      <rPr>
        <sz val="10"/>
        <color theme="1"/>
        <rFont val="Times New Roman"/>
        <family val="1"/>
      </rPr>
      <t xml:space="preserve">    </t>
    </r>
    <r>
      <rPr>
        <sz val="10"/>
        <color theme="1"/>
        <rFont val="Calibri"/>
        <family val="2"/>
        <scheme val="minor"/>
      </rPr>
      <t>Dem 3D-Space wird das ausschließliche Recht eingeräumt, Fotoaufnahmen, Bilder und Animationen der CAD- und STL-Datensätze und der fertigen Bauteile für Werbezwecke zu verwenden. Außerdem behält sich der 3D-Space das Recht vor, die Bauteile für nicht kommerzielle Zwecke nachzudrucken und auszustellen.</t>
    </r>
  </si>
  <si>
    <r>
      <t xml:space="preserve">(2)   Das 3D-Space behällt sich das Recht vor, aus dem Internet heruntergeladene Objekte </t>
    </r>
    <r>
      <rPr>
        <b/>
        <sz val="10"/>
        <color theme="1"/>
        <rFont val="Calibri"/>
        <family val="2"/>
        <scheme val="minor"/>
      </rPr>
      <t>nicht</t>
    </r>
    <r>
      <rPr>
        <sz val="10"/>
        <color theme="1"/>
        <rFont val="Calibri"/>
        <family val="2"/>
        <scheme val="minor"/>
      </rPr>
      <t xml:space="preserve"> anzunehmen, sofern diese nicht nachträglich noch eigens modifiziert wurden</t>
    </r>
  </si>
  <si>
    <t>(2d) Sobald ein Verdacht auftritt, das ein nicht selbst erstelltes Objektals als eine Selbstkreation deklariert wird, so tritt auch hier §1 Absatz (3) in Kraft</t>
  </si>
  <si>
    <t>(3)    Das 3D-Space behällt sich das recht vor, Druckaufträge mit "zu unrealistischen" Zeitlimits oder Deadlines abzulehnen</t>
  </si>
  <si>
    <t>(3)    Die Druckzeit eines Auftrags ist pro Student/Projektgruppe grundsätzlich auf 36 Stunden zu begrenzen</t>
  </si>
  <si>
    <t>(5)    Es sind jegliche Datensätze (.stl-Dateien, .step-Dateien, CAD-Datensätze, .3mf-Dateien, .gcode/.cvs-Dateien) dem 3Dspace zur Verfügung zu stellen</t>
  </si>
  <si>
    <t>(7)    Nach Art. 6 der DSGVO behält sich das 3D-Space vor, die oben angegebenen Daten zu speichern und zu verarbeiten. Mit Unterschrift dieses Formulars bestätigt sowohl der Studierende als auchder Lehrbeauftragte seine Zustimmung zur Speicherung und Verarbeitung seiner angegebenen Daten. Der Studierende und der Lehrbeauftragte haben dabei ein Widerspruchsrecht und ein Recht auf Auskunft. Außerdem nimmt der Studierende mit der Unterschrift sein Beschwerderecht bei der Aufsichtsbehörde zur Kentnis</t>
  </si>
  <si>
    <r>
      <t xml:space="preserve">(4)     Jedwige Abweichung der in §3 unter Absatz (1) erläuterten Einschränkungen bedarf vorab einer Genehmigung und Besprechung aller </t>
    </r>
    <r>
      <rPr>
        <b/>
        <sz val="10"/>
        <color theme="1"/>
        <rFont val="Calibri"/>
        <family val="2"/>
        <scheme val="minor"/>
      </rPr>
      <t>aktiven</t>
    </r>
    <r>
      <rPr>
        <sz val="10"/>
        <color theme="1"/>
        <rFont val="Calibri"/>
        <family val="2"/>
        <scheme val="minor"/>
      </rPr>
      <t xml:space="preserve"> Tutoren des 3D-Spaces.</t>
    </r>
  </si>
  <si>
    <r>
      <t xml:space="preserve">(6)    Druckaufträge können -grundsätzlich- schon vor dem Erhalt der Unterschrift des betreuenden Professoren gestartet werden, aber das Herausgeben der Teile erfolgt </t>
    </r>
    <r>
      <rPr>
        <b/>
        <sz val="10"/>
        <color theme="1"/>
        <rFont val="Calibri"/>
        <family val="2"/>
        <scheme val="minor"/>
      </rPr>
      <t xml:space="preserve"> NUR</t>
    </r>
    <r>
      <rPr>
        <sz val="10"/>
        <color theme="1"/>
        <rFont val="Calibri"/>
        <family val="2"/>
        <scheme val="minor"/>
      </rPr>
      <t xml:space="preserve"> nach vorzeigen einer validen Unterschrift</t>
    </r>
  </si>
  <si>
    <t>EXCEL-VERSION:</t>
  </si>
  <si>
    <t>V10.4_JAN24</t>
  </si>
  <si>
    <t>(Stunden) : (Minuten)</t>
  </si>
  <si>
    <t xml:space="preserve">   </t>
  </si>
  <si>
    <t xml:space="preserve">  </t>
  </si>
  <si>
    <r>
      <t xml:space="preserve">Diese Seite kann sowohl </t>
    </r>
    <r>
      <rPr>
        <b/>
        <sz val="11"/>
        <color theme="1"/>
        <rFont val="Calibri"/>
        <family val="2"/>
        <scheme val="minor"/>
      </rPr>
      <t>Digital</t>
    </r>
    <r>
      <rPr>
        <sz val="11"/>
        <color theme="1"/>
        <rFont val="Calibri"/>
        <family val="2"/>
        <scheme val="minor"/>
      </rPr>
      <t xml:space="preserve"> als auch direkt auf </t>
    </r>
    <r>
      <rPr>
        <b/>
        <sz val="11"/>
        <color theme="1"/>
        <rFont val="Calibri"/>
        <family val="2"/>
        <scheme val="minor"/>
      </rPr>
      <t>Papier</t>
    </r>
    <r>
      <rPr>
        <sz val="11"/>
        <color theme="1"/>
        <rFont val="Calibri"/>
        <family val="2"/>
        <scheme val="minor"/>
      </rPr>
      <t xml:space="preserve"> unterschrieben werden. Bei Digitalen Unterschriften bitte die Unterschriebene PDF in den für euch angelegten Ordner in Teams ablegen.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</si>
</sst>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h:mm;@"/>
    <numFmt numFmtId="166" formatCode="[h]:mm;@"/>
  </numFmts>
  <fonts count="17" x14ac:knownFonts="1">
    <font>
      <sz val="11"/>
      <color theme="1"/>
      <name val="Calibri"/>
      <family val="2"/>
      <scheme val="minor"/>
    </font>
    <font>
      <b/>
      <sz val="11"/>
      <color theme="1"/>
      <name val="Calibri"/>
      <family val="2"/>
      <scheme val="minor"/>
    </font>
    <font>
      <sz val="8"/>
      <name val="Calibri"/>
      <family val="2"/>
      <scheme val="minor"/>
    </font>
    <font>
      <sz val="6"/>
      <color theme="1"/>
      <name val="Calibri"/>
      <family val="2"/>
      <scheme val="minor"/>
    </font>
    <font>
      <b/>
      <i/>
      <sz val="11"/>
      <color theme="1"/>
      <name val="Calibri"/>
      <family val="2"/>
      <scheme val="minor"/>
    </font>
    <font>
      <sz val="14"/>
      <color theme="1"/>
      <name val="Calibri"/>
      <family val="2"/>
      <scheme val="minor"/>
    </font>
    <font>
      <sz val="8"/>
      <color theme="1"/>
      <name val="Calibri"/>
      <family val="2"/>
      <scheme val="minor"/>
    </font>
    <font>
      <b/>
      <i/>
      <sz val="14"/>
      <color theme="1"/>
      <name val="Calibri"/>
      <family val="2"/>
      <scheme val="minor"/>
    </font>
    <font>
      <i/>
      <sz val="14"/>
      <color theme="1"/>
      <name val="Calibri"/>
      <family val="2"/>
      <scheme val="minor"/>
    </font>
    <font>
      <sz val="14"/>
      <color theme="5" tint="0.59999389629810485"/>
      <name val="Calibri"/>
      <family val="2"/>
      <scheme val="minor"/>
    </font>
    <font>
      <b/>
      <sz val="10"/>
      <color theme="1"/>
      <name val="Calibri"/>
      <family val="2"/>
      <scheme val="minor"/>
    </font>
    <font>
      <sz val="10"/>
      <color theme="1"/>
      <name val="Calibri"/>
      <family val="2"/>
      <scheme val="minor"/>
    </font>
    <font>
      <sz val="10"/>
      <color theme="1"/>
      <name val="Times New Roman"/>
      <family val="1"/>
    </font>
    <font>
      <u/>
      <sz val="10"/>
      <color theme="1"/>
      <name val="Calibri"/>
      <family val="2"/>
      <scheme val="minor"/>
    </font>
    <font>
      <i/>
      <sz val="11"/>
      <color theme="1"/>
      <name val="Calibri"/>
      <family val="2"/>
      <scheme val="minor"/>
    </font>
    <font>
      <b/>
      <i/>
      <sz val="16"/>
      <color theme="1"/>
      <name val="Calibri"/>
      <family val="2"/>
      <scheme val="minor"/>
    </font>
    <font>
      <sz val="20"/>
      <color theme="1"/>
      <name val="Calibri"/>
      <family val="2"/>
      <scheme val="minor"/>
    </font>
  </fonts>
  <fills count="13">
    <fill>
      <patternFill patternType="none"/>
    </fill>
    <fill>
      <patternFill patternType="gray125"/>
    </fill>
    <fill>
      <patternFill patternType="solid">
        <fgColor theme="4" tint="0.399975585192419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0"/>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8" tint="0.59999389629810485"/>
        <bgColor indexed="64"/>
      </patternFill>
    </fill>
  </fills>
  <borders count="33">
    <border>
      <left/>
      <right/>
      <top/>
      <bottom/>
      <diagonal/>
    </border>
    <border>
      <left/>
      <right style="thin">
        <color indexed="64"/>
      </right>
      <top/>
      <bottom/>
      <diagonal/>
    </border>
    <border>
      <left style="thin">
        <color theme="4" tint="0.39997558519241921"/>
      </left>
      <right style="thin">
        <color theme="4" tint="0.39997558519241921"/>
      </right>
      <top/>
      <bottom style="thin">
        <color theme="4" tint="0.39997558519241921"/>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top style="thin">
        <color indexed="64"/>
      </top>
      <bottom style="double">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top style="medium">
        <color indexed="64"/>
      </top>
      <bottom/>
      <diagonal/>
    </border>
  </borders>
  <cellStyleXfs count="1">
    <xf numFmtId="0" fontId="0" fillId="0" borderId="0"/>
  </cellStyleXfs>
  <cellXfs count="255">
    <xf numFmtId="0" fontId="0" fillId="0" borderId="0" xfId="0"/>
    <xf numFmtId="0" fontId="0" fillId="2" borderId="0" xfId="0" applyFill="1"/>
    <xf numFmtId="0" fontId="0" fillId="3" borderId="0" xfId="0" applyFill="1"/>
    <xf numFmtId="14" fontId="0" fillId="0" borderId="0" xfId="0" applyNumberFormat="1"/>
    <xf numFmtId="0" fontId="1" fillId="0" borderId="0" xfId="0" applyFont="1"/>
    <xf numFmtId="0" fontId="0" fillId="0" borderId="2" xfId="0" applyBorder="1"/>
    <xf numFmtId="0" fontId="0" fillId="0" borderId="3" xfId="0" applyBorder="1"/>
    <xf numFmtId="0" fontId="4" fillId="0" borderId="0" xfId="0" applyFont="1" applyAlignment="1">
      <alignment horizontal="center" vertical="center"/>
    </xf>
    <xf numFmtId="0" fontId="4" fillId="6" borderId="0" xfId="0" applyFont="1" applyFill="1" applyAlignment="1">
      <alignment horizontal="right"/>
    </xf>
    <xf numFmtId="14" fontId="0" fillId="6" borderId="0" xfId="0" applyNumberFormat="1" applyFill="1"/>
    <xf numFmtId="0" fontId="0" fillId="6" borderId="0" xfId="0" applyFill="1"/>
    <xf numFmtId="0" fontId="0" fillId="6" borderId="0" xfId="0" applyFill="1" applyAlignment="1">
      <alignment horizontal="right"/>
    </xf>
    <xf numFmtId="0" fontId="3" fillId="6" borderId="0" xfId="0" applyFont="1" applyFill="1" applyAlignment="1">
      <alignment horizontal="center" vertical="top"/>
    </xf>
    <xf numFmtId="0" fontId="0" fillId="6" borderId="4" xfId="0" applyFill="1" applyBorder="1"/>
    <xf numFmtId="0" fontId="4" fillId="6" borderId="0" xfId="0" applyFont="1" applyFill="1" applyAlignment="1">
      <alignment horizontal="right" vertical="top"/>
    </xf>
    <xf numFmtId="0" fontId="0" fillId="6" borderId="0" xfId="0" applyFill="1" applyAlignment="1">
      <alignment horizontal="center"/>
    </xf>
    <xf numFmtId="0" fontId="0" fillId="5" borderId="0" xfId="0" applyFill="1"/>
    <xf numFmtId="0" fontId="0" fillId="6" borderId="14" xfId="0" applyFill="1" applyBorder="1"/>
    <xf numFmtId="0" fontId="0" fillId="6" borderId="15" xfId="0" applyFill="1" applyBorder="1"/>
    <xf numFmtId="0" fontId="0" fillId="6" borderId="16" xfId="0" applyFill="1" applyBorder="1" applyAlignment="1">
      <alignment horizontal="right"/>
    </xf>
    <xf numFmtId="0" fontId="0" fillId="6" borderId="17" xfId="0" applyFill="1" applyBorder="1"/>
    <xf numFmtId="0" fontId="0" fillId="6" borderId="16" xfId="0" applyFill="1" applyBorder="1" applyAlignment="1">
      <alignment horizontal="center"/>
    </xf>
    <xf numFmtId="0" fontId="0" fillId="6" borderId="17" xfId="0" applyFill="1" applyBorder="1" applyAlignment="1">
      <alignment horizontal="center"/>
    </xf>
    <xf numFmtId="0" fontId="4" fillId="6" borderId="13" xfId="0" applyFont="1" applyFill="1" applyBorder="1" applyAlignment="1">
      <alignment horizontal="center"/>
    </xf>
    <xf numFmtId="0" fontId="0" fillId="6" borderId="12" xfId="0" applyFill="1" applyBorder="1" applyAlignment="1">
      <alignment horizontal="center" vertical="center"/>
    </xf>
    <xf numFmtId="14" fontId="3" fillId="6" borderId="0" xfId="0" applyNumberFormat="1" applyFont="1" applyFill="1" applyAlignment="1">
      <alignment horizontal="center" vertical="top"/>
    </xf>
    <xf numFmtId="14" fontId="0" fillId="6" borderId="14" xfId="0" applyNumberFormat="1" applyFill="1" applyBorder="1"/>
    <xf numFmtId="14" fontId="0" fillId="6" borderId="0" xfId="0" applyNumberFormat="1" applyFill="1" applyAlignment="1">
      <alignment horizontal="center"/>
    </xf>
    <xf numFmtId="0" fontId="0" fillId="6" borderId="12" xfId="0" applyFill="1" applyBorder="1" applyAlignment="1">
      <alignment horizontal="left"/>
    </xf>
    <xf numFmtId="0" fontId="0" fillId="4" borderId="0" xfId="0" applyFill="1"/>
    <xf numFmtId="0" fontId="4" fillId="6" borderId="0" xfId="0" applyFont="1" applyFill="1" applyAlignment="1">
      <alignment horizontal="left" vertical="center"/>
    </xf>
    <xf numFmtId="14" fontId="0" fillId="6" borderId="12" xfId="0" applyNumberFormat="1" applyFill="1" applyBorder="1" applyAlignment="1">
      <alignment horizontal="center"/>
    </xf>
    <xf numFmtId="0" fontId="0" fillId="4" borderId="12" xfId="0" applyFill="1" applyBorder="1" applyAlignment="1" applyProtection="1">
      <alignment horizontal="center"/>
      <protection locked="0"/>
    </xf>
    <xf numFmtId="0" fontId="0" fillId="4" borderId="12" xfId="0" applyFill="1" applyBorder="1" applyProtection="1">
      <protection locked="0"/>
    </xf>
    <xf numFmtId="0" fontId="0" fillId="2" borderId="0" xfId="0" applyFill="1" applyAlignment="1" applyProtection="1">
      <alignment horizontal="center"/>
      <protection locked="0"/>
    </xf>
    <xf numFmtId="0" fontId="0" fillId="2" borderId="23" xfId="0" applyFill="1" applyBorder="1" applyAlignment="1" applyProtection="1">
      <alignment horizontal="center"/>
      <protection locked="0"/>
    </xf>
    <xf numFmtId="14" fontId="0" fillId="2" borderId="8" xfId="0" applyNumberFormat="1" applyFill="1" applyBorder="1" applyAlignment="1" applyProtection="1">
      <alignment horizontal="center" vertical="center"/>
      <protection locked="0"/>
    </xf>
    <xf numFmtId="14" fontId="0" fillId="5" borderId="12" xfId="0" applyNumberFormat="1" applyFill="1" applyBorder="1" applyAlignment="1" applyProtection="1">
      <alignment horizontal="left"/>
      <protection locked="0"/>
    </xf>
    <xf numFmtId="14" fontId="0" fillId="6" borderId="0" xfId="0" applyNumberFormat="1" applyFill="1" applyAlignment="1">
      <alignment horizontal="left"/>
    </xf>
    <xf numFmtId="0" fontId="0" fillId="6" borderId="0" xfId="0" applyFill="1" applyAlignment="1">
      <alignment horizontal="left"/>
    </xf>
    <xf numFmtId="14" fontId="0" fillId="2" borderId="12" xfId="0" applyNumberFormat="1" applyFill="1" applyBorder="1" applyAlignment="1" applyProtection="1">
      <alignment horizontal="left"/>
      <protection locked="0"/>
    </xf>
    <xf numFmtId="14" fontId="0" fillId="2" borderId="12" xfId="0" applyNumberFormat="1" applyFill="1" applyBorder="1" applyAlignment="1" applyProtection="1">
      <alignment horizontal="left" vertical="center"/>
      <protection locked="0"/>
    </xf>
    <xf numFmtId="0" fontId="0" fillId="8" borderId="0" xfId="0" applyFill="1"/>
    <xf numFmtId="0" fontId="0" fillId="8" borderId="0" xfId="0" applyFill="1" applyAlignment="1">
      <alignment horizontal="right"/>
    </xf>
    <xf numFmtId="0" fontId="5" fillId="8" borderId="4" xfId="0" applyFont="1" applyFill="1" applyBorder="1"/>
    <xf numFmtId="0" fontId="5" fillId="8" borderId="0" xfId="0" applyFont="1" applyFill="1" applyAlignment="1">
      <alignment horizontal="center" vertical="center"/>
    </xf>
    <xf numFmtId="0" fontId="5" fillId="8" borderId="1" xfId="0" applyFont="1" applyFill="1" applyBorder="1" applyAlignment="1">
      <alignment horizontal="center" vertical="center"/>
    </xf>
    <xf numFmtId="0" fontId="5" fillId="8" borderId="4" xfId="0" applyFont="1" applyFill="1" applyBorder="1" applyAlignment="1">
      <alignment horizontal="center" vertical="center"/>
    </xf>
    <xf numFmtId="0" fontId="0" fillId="8" borderId="24" xfId="0" applyFill="1" applyBorder="1"/>
    <xf numFmtId="0" fontId="4" fillId="8" borderId="24" xfId="0" applyFont="1" applyFill="1" applyBorder="1" applyAlignment="1">
      <alignment horizontal="right"/>
    </xf>
    <xf numFmtId="0" fontId="3" fillId="8" borderId="0" xfId="0" applyFont="1" applyFill="1" applyAlignment="1">
      <alignment horizontal="center" vertical="top"/>
    </xf>
    <xf numFmtId="0" fontId="0" fillId="8" borderId="0" xfId="0" applyFill="1" applyAlignment="1">
      <alignment horizontal="left" vertical="top"/>
    </xf>
    <xf numFmtId="0" fontId="6" fillId="8" borderId="0" xfId="0" applyFont="1" applyFill="1" applyAlignment="1">
      <alignment horizontal="center" vertical="top"/>
    </xf>
    <xf numFmtId="0" fontId="6" fillId="8" borderId="0" xfId="0" applyFont="1" applyFill="1" applyAlignment="1">
      <alignment horizontal="left" vertical="top"/>
    </xf>
    <xf numFmtId="0" fontId="0" fillId="3" borderId="0" xfId="0" applyFill="1" applyAlignment="1">
      <alignment horizontal="left" vertical="top"/>
    </xf>
    <xf numFmtId="0" fontId="7" fillId="8" borderId="0" xfId="0" applyFont="1" applyFill="1" applyAlignment="1">
      <alignment horizontal="right"/>
    </xf>
    <xf numFmtId="0" fontId="5" fillId="8" borderId="0" xfId="0" applyFont="1" applyFill="1"/>
    <xf numFmtId="0" fontId="8" fillId="8" borderId="0" xfId="0" applyFont="1" applyFill="1" applyAlignment="1">
      <alignment horizontal="right"/>
    </xf>
    <xf numFmtId="0" fontId="5" fillId="8" borderId="0" xfId="0" applyFont="1" applyFill="1" applyAlignment="1">
      <alignment horizontal="right"/>
    </xf>
    <xf numFmtId="0" fontId="10" fillId="6" borderId="0" xfId="0" applyFont="1" applyFill="1" applyAlignment="1">
      <alignment horizontal="center"/>
    </xf>
    <xf numFmtId="0" fontId="11" fillId="6" borderId="0" xfId="0" applyFont="1" applyFill="1"/>
    <xf numFmtId="0" fontId="11" fillId="6" borderId="0" xfId="0" applyFont="1" applyFill="1" applyAlignment="1">
      <alignment horizontal="left" vertical="top" wrapText="1" indent="7"/>
    </xf>
    <xf numFmtId="0" fontId="11" fillId="6" borderId="0" xfId="0" applyFont="1" applyFill="1" applyAlignment="1">
      <alignment vertical="top" wrapText="1"/>
    </xf>
    <xf numFmtId="0" fontId="11" fillId="6" borderId="0" xfId="0" applyFont="1" applyFill="1" applyAlignment="1">
      <alignment vertical="center"/>
    </xf>
    <xf numFmtId="0" fontId="11" fillId="6" borderId="0" xfId="0" applyFont="1" applyFill="1" applyAlignment="1">
      <alignment horizontal="left" vertical="center" wrapText="1" indent="7"/>
    </xf>
    <xf numFmtId="0" fontId="0" fillId="6" borderId="1" xfId="0" applyFill="1" applyBorder="1"/>
    <xf numFmtId="0" fontId="10" fillId="6" borderId="1" xfId="0" applyFont="1" applyFill="1" applyBorder="1" applyAlignment="1">
      <alignment horizontal="left" indent="6"/>
    </xf>
    <xf numFmtId="0" fontId="11" fillId="6" borderId="1" xfId="0" applyFont="1" applyFill="1" applyBorder="1"/>
    <xf numFmtId="0" fontId="11" fillId="6" borderId="1" xfId="0" applyFont="1" applyFill="1" applyBorder="1" applyAlignment="1">
      <alignment horizontal="left" vertical="top" wrapText="1" indent="7"/>
    </xf>
    <xf numFmtId="0" fontId="11" fillId="6" borderId="1" xfId="0" applyFont="1" applyFill="1" applyBorder="1" applyAlignment="1">
      <alignment vertical="top" wrapText="1"/>
    </xf>
    <xf numFmtId="0" fontId="11" fillId="6" borderId="1" xfId="0" applyFont="1" applyFill="1" applyBorder="1" applyAlignment="1">
      <alignment vertical="center"/>
    </xf>
    <xf numFmtId="0" fontId="11" fillId="6" borderId="1" xfId="0" applyFont="1" applyFill="1" applyBorder="1" applyAlignment="1">
      <alignment horizontal="left" vertical="center" wrapText="1" indent="7"/>
    </xf>
    <xf numFmtId="0" fontId="11" fillId="6" borderId="1" xfId="0" applyFont="1" applyFill="1" applyBorder="1" applyAlignment="1">
      <alignment horizontal="center"/>
    </xf>
    <xf numFmtId="14" fontId="0" fillId="5" borderId="21" xfId="0" applyNumberFormat="1" applyFill="1" applyBorder="1" applyAlignment="1" applyProtection="1">
      <alignment horizontal="center"/>
      <protection locked="0"/>
    </xf>
    <xf numFmtId="0" fontId="0" fillId="5" borderId="22" xfId="0" applyFill="1" applyBorder="1" applyAlignment="1" applyProtection="1">
      <alignment horizontal="center"/>
      <protection locked="0"/>
    </xf>
    <xf numFmtId="0" fontId="6" fillId="8" borderId="1" xfId="0" applyFont="1" applyFill="1" applyBorder="1" applyAlignment="1">
      <alignment horizontal="center" vertical="center"/>
    </xf>
    <xf numFmtId="0" fontId="6" fillId="8" borderId="0" xfId="0" applyFont="1" applyFill="1" applyAlignment="1">
      <alignment horizontal="center" vertical="center"/>
    </xf>
    <xf numFmtId="0" fontId="6" fillId="8" borderId="4" xfId="0" applyFont="1" applyFill="1" applyBorder="1" applyAlignment="1">
      <alignment horizontal="center" vertical="center"/>
    </xf>
    <xf numFmtId="0" fontId="5" fillId="10" borderId="5" xfId="0" applyFont="1" applyFill="1" applyBorder="1"/>
    <xf numFmtId="0" fontId="5" fillId="10" borderId="7" xfId="0" applyFont="1" applyFill="1" applyBorder="1" applyAlignment="1">
      <alignment horizontal="center" vertical="center"/>
    </xf>
    <xf numFmtId="0" fontId="5" fillId="10" borderId="5" xfId="0" applyFont="1" applyFill="1" applyBorder="1" applyAlignment="1">
      <alignment horizontal="center" vertical="center"/>
    </xf>
    <xf numFmtId="0" fontId="5" fillId="10" borderId="1" xfId="0" applyFont="1" applyFill="1" applyBorder="1" applyAlignment="1">
      <alignment horizontal="center" vertical="center"/>
    </xf>
    <xf numFmtId="0" fontId="5" fillId="10" borderId="4" xfId="0" applyFont="1" applyFill="1" applyBorder="1" applyAlignment="1">
      <alignment horizontal="center" vertical="center"/>
    </xf>
    <xf numFmtId="0" fontId="11" fillId="6" borderId="0" xfId="0" applyFont="1" applyFill="1" applyAlignment="1">
      <alignment horizontal="left" vertical="top" indent="7"/>
    </xf>
    <xf numFmtId="0" fontId="0" fillId="6" borderId="0" xfId="0" applyFill="1" applyAlignment="1">
      <alignment horizontal="left" vertical="top" indent="7"/>
    </xf>
    <xf numFmtId="0" fontId="0" fillId="0" borderId="0" xfId="0" applyAlignment="1">
      <alignment horizontal="center"/>
    </xf>
    <xf numFmtId="0" fontId="0" fillId="2" borderId="0" xfId="0" applyFill="1" applyAlignment="1">
      <alignment horizontal="center"/>
    </xf>
    <xf numFmtId="0" fontId="0" fillId="3" borderId="0" xfId="0" applyFill="1" applyAlignment="1">
      <alignment horizontal="center"/>
    </xf>
    <xf numFmtId="0" fontId="4" fillId="6" borderId="0" xfId="0" applyFont="1" applyFill="1"/>
    <xf numFmtId="0" fontId="0" fillId="11" borderId="0" xfId="0" applyFill="1" applyAlignment="1">
      <alignment horizontal="center"/>
    </xf>
    <xf numFmtId="0" fontId="0" fillId="11" borderId="0" xfId="0" applyFill="1" applyAlignment="1">
      <alignment horizontal="center" vertical="center"/>
    </xf>
    <xf numFmtId="0" fontId="0" fillId="10" borderId="0" xfId="0" applyFill="1" applyAlignment="1">
      <alignment horizontal="center"/>
    </xf>
    <xf numFmtId="0" fontId="0" fillId="10" borderId="0" xfId="0" applyFill="1" applyAlignment="1">
      <alignment horizontal="center" vertical="center"/>
    </xf>
    <xf numFmtId="0" fontId="0" fillId="11" borderId="0" xfId="0" applyFill="1" applyAlignment="1">
      <alignment horizontal="center" vertical="center" wrapText="1"/>
    </xf>
    <xf numFmtId="0" fontId="0" fillId="10" borderId="0" xfId="0" applyFill="1" applyAlignment="1">
      <alignment horizontal="center" vertical="center" wrapText="1"/>
    </xf>
    <xf numFmtId="0" fontId="0" fillId="0" borderId="0" xfId="0" applyAlignment="1">
      <alignment horizontal="center" vertical="center"/>
    </xf>
    <xf numFmtId="0" fontId="5" fillId="10" borderId="4" xfId="0" applyFont="1" applyFill="1" applyBorder="1" applyAlignment="1">
      <alignment horizontal="center"/>
    </xf>
    <xf numFmtId="0" fontId="5" fillId="8" borderId="0" xfId="0" applyFont="1" applyFill="1" applyAlignment="1">
      <alignment horizontal="right" vertical="center"/>
    </xf>
    <xf numFmtId="0" fontId="0" fillId="5" borderId="17" xfId="0" applyFill="1" applyBorder="1" applyAlignment="1" applyProtection="1">
      <alignment horizontal="center"/>
      <protection locked="0"/>
    </xf>
    <xf numFmtId="0" fontId="0" fillId="11" borderId="0" xfId="0" applyFill="1"/>
    <xf numFmtId="0" fontId="0" fillId="10" borderId="0" xfId="0" applyFill="1"/>
    <xf numFmtId="165" fontId="0" fillId="0" borderId="0" xfId="0" applyNumberFormat="1" applyAlignment="1">
      <alignment horizontal="center" vertical="center"/>
    </xf>
    <xf numFmtId="0" fontId="0" fillId="0" borderId="0" xfId="0" applyAlignment="1">
      <alignment horizontal="left" vertical="center"/>
    </xf>
    <xf numFmtId="0" fontId="4" fillId="9" borderId="0" xfId="0" applyFont="1" applyFill="1" applyAlignment="1">
      <alignment horizontal="left" vertical="center" wrapText="1"/>
    </xf>
    <xf numFmtId="0" fontId="4" fillId="6" borderId="0" xfId="0" applyFont="1" applyFill="1" applyAlignment="1">
      <alignment horizontal="left" vertical="center" wrapText="1"/>
    </xf>
    <xf numFmtId="0" fontId="0" fillId="6" borderId="0" xfId="0" applyFill="1" applyAlignment="1">
      <alignment vertical="center" wrapText="1"/>
    </xf>
    <xf numFmtId="0" fontId="0" fillId="6" borderId="0" xfId="0" applyFill="1" applyAlignment="1">
      <alignment horizontal="center" vertical="center" wrapText="1"/>
    </xf>
    <xf numFmtId="0" fontId="4" fillId="8" borderId="0" xfId="0" applyFont="1" applyFill="1" applyAlignment="1">
      <alignment horizontal="center" vertical="center" wrapText="1"/>
    </xf>
    <xf numFmtId="0" fontId="0" fillId="8" borderId="0" xfId="0" applyFill="1" applyAlignment="1">
      <alignment horizontal="left" vertical="center" wrapText="1"/>
    </xf>
    <xf numFmtId="0" fontId="0" fillId="8" borderId="0" xfId="0" applyFill="1" applyAlignment="1">
      <alignment vertical="center" wrapText="1"/>
    </xf>
    <xf numFmtId="0" fontId="0" fillId="8" borderId="0" xfId="0" applyFill="1" applyAlignment="1">
      <alignment horizontal="center" vertical="center" wrapText="1"/>
    </xf>
    <xf numFmtId="0" fontId="0" fillId="8" borderId="0" xfId="0" applyFill="1" applyAlignment="1">
      <alignment vertical="top" wrapText="1"/>
    </xf>
    <xf numFmtId="0" fontId="5" fillId="8" borderId="4" xfId="0" applyFont="1" applyFill="1" applyBorder="1" applyAlignment="1">
      <alignment horizontal="center"/>
    </xf>
    <xf numFmtId="0" fontId="14" fillId="6" borderId="17" xfId="0" applyFont="1" applyFill="1" applyBorder="1" applyAlignment="1">
      <alignment horizontal="center" vertical="center"/>
    </xf>
    <xf numFmtId="0" fontId="0" fillId="2" borderId="12" xfId="0" applyFill="1" applyBorder="1" applyAlignment="1" applyProtection="1">
      <alignment horizontal="center"/>
      <protection locked="0"/>
    </xf>
    <xf numFmtId="11" fontId="0" fillId="6" borderId="12" xfId="0" applyNumberFormat="1" applyFill="1" applyBorder="1" applyAlignment="1">
      <alignment horizontal="center"/>
    </xf>
    <xf numFmtId="20" fontId="0" fillId="0" borderId="0" xfId="0" applyNumberFormat="1" applyAlignment="1">
      <alignment horizontal="center" vertical="center"/>
    </xf>
    <xf numFmtId="0" fontId="1" fillId="7" borderId="0" xfId="0" applyFont="1" applyFill="1" applyAlignment="1">
      <alignment horizontal="left" vertical="center" wrapText="1"/>
    </xf>
    <xf numFmtId="0" fontId="0" fillId="7" borderId="0" xfId="0" applyFill="1" applyAlignment="1">
      <alignment vertical="top" wrapText="1"/>
    </xf>
    <xf numFmtId="14" fontId="0" fillId="0" borderId="26" xfId="0" applyNumberFormat="1" applyBorder="1" applyAlignment="1">
      <alignment vertical="center"/>
    </xf>
    <xf numFmtId="0" fontId="0" fillId="0" borderId="26" xfId="0" applyBorder="1" applyAlignment="1">
      <alignment vertical="center"/>
    </xf>
    <xf numFmtId="0" fontId="0" fillId="0" borderId="30" xfId="0" applyBorder="1" applyAlignment="1">
      <alignment vertical="center"/>
    </xf>
    <xf numFmtId="0" fontId="4" fillId="6" borderId="0" xfId="0" applyFont="1" applyFill="1" applyAlignment="1">
      <alignment horizontal="center" vertical="center" wrapText="1"/>
    </xf>
    <xf numFmtId="0" fontId="0" fillId="6" borderId="0" xfId="0" applyFill="1" applyAlignment="1">
      <alignment horizontal="left" vertical="center" wrapText="1"/>
    </xf>
    <xf numFmtId="0" fontId="15" fillId="6" borderId="0" xfId="0" applyFont="1" applyFill="1" applyAlignment="1">
      <alignment horizontal="right"/>
    </xf>
    <xf numFmtId="0" fontId="0" fillId="6" borderId="0" xfId="0" applyFill="1" applyAlignment="1">
      <alignment wrapText="1"/>
    </xf>
    <xf numFmtId="0" fontId="0" fillId="7" borderId="0" xfId="0" applyFill="1" applyAlignment="1">
      <alignment wrapText="1"/>
    </xf>
    <xf numFmtId="0" fontId="0" fillId="6" borderId="10" xfId="0" applyFill="1" applyBorder="1"/>
    <xf numFmtId="0" fontId="15" fillId="6" borderId="10" xfId="0" applyFont="1" applyFill="1" applyBorder="1" applyAlignment="1">
      <alignment horizontal="right"/>
    </xf>
    <xf numFmtId="0" fontId="0" fillId="6" borderId="10" xfId="0" applyFill="1" applyBorder="1" applyAlignment="1">
      <alignment horizontal="right"/>
    </xf>
    <xf numFmtId="14" fontId="0" fillId="10" borderId="0" xfId="0" applyNumberFormat="1" applyFill="1"/>
    <xf numFmtId="14" fontId="0" fillId="10" borderId="0" xfId="0" applyNumberFormat="1" applyFill="1" applyAlignment="1">
      <alignment horizontal="center"/>
    </xf>
    <xf numFmtId="164" fontId="0" fillId="10" borderId="0" xfId="0" applyNumberFormat="1" applyFill="1"/>
    <xf numFmtId="14" fontId="4" fillId="10" borderId="0" xfId="0" applyNumberFormat="1" applyFont="1" applyFill="1"/>
    <xf numFmtId="11" fontId="0" fillId="10" borderId="0" xfId="0" applyNumberFormat="1" applyFill="1"/>
    <xf numFmtId="14" fontId="4" fillId="10" borderId="0" xfId="0" applyNumberFormat="1" applyFont="1" applyFill="1" applyAlignment="1">
      <alignment horizontal="center"/>
    </xf>
    <xf numFmtId="14" fontId="3" fillId="6" borderId="0" xfId="0" applyNumberFormat="1" applyFont="1" applyFill="1" applyAlignment="1">
      <alignment horizontal="right" vertical="top"/>
    </xf>
    <xf numFmtId="14" fontId="3" fillId="6" borderId="1" xfId="0" applyNumberFormat="1" applyFont="1" applyFill="1" applyBorder="1" applyAlignment="1">
      <alignment horizontal="right" vertical="top"/>
    </xf>
    <xf numFmtId="14" fontId="3" fillId="8" borderId="0" xfId="0" applyNumberFormat="1" applyFont="1" applyFill="1" applyAlignment="1">
      <alignment horizontal="right" vertical="top"/>
    </xf>
    <xf numFmtId="0" fontId="3" fillId="6" borderId="18" xfId="0" applyFont="1" applyFill="1" applyBorder="1" applyAlignment="1">
      <alignment horizontal="center" vertical="top"/>
    </xf>
    <xf numFmtId="0" fontId="3" fillId="6" borderId="19" xfId="0" applyFont="1" applyFill="1" applyBorder="1" applyAlignment="1">
      <alignment horizontal="center" vertical="top"/>
    </xf>
    <xf numFmtId="0" fontId="3" fillId="6" borderId="20" xfId="0" applyFont="1" applyFill="1" applyBorder="1" applyAlignment="1">
      <alignment horizontal="center" vertical="top"/>
    </xf>
    <xf numFmtId="0" fontId="4" fillId="6" borderId="0" xfId="0" applyFont="1" applyFill="1"/>
    <xf numFmtId="14" fontId="0" fillId="4" borderId="21" xfId="0" applyNumberFormat="1" applyFill="1" applyBorder="1" applyAlignment="1" applyProtection="1">
      <alignment horizontal="center"/>
      <protection locked="0"/>
    </xf>
    <xf numFmtId="0" fontId="0" fillId="4" borderId="22" xfId="0" applyFill="1" applyBorder="1" applyAlignment="1" applyProtection="1">
      <alignment horizontal="center"/>
      <protection locked="0"/>
    </xf>
    <xf numFmtId="0" fontId="4" fillId="0" borderId="0" xfId="0" applyFont="1"/>
    <xf numFmtId="0" fontId="0" fillId="5" borderId="16" xfId="0" applyFill="1" applyBorder="1" applyAlignment="1" applyProtection="1">
      <alignment horizontal="left" vertical="top"/>
      <protection locked="0"/>
    </xf>
    <xf numFmtId="0" fontId="0" fillId="5" borderId="0" xfId="0" applyFill="1" applyAlignment="1" applyProtection="1">
      <alignment horizontal="left" vertical="top"/>
      <protection locked="0"/>
    </xf>
    <xf numFmtId="0" fontId="0" fillId="5" borderId="17" xfId="0" applyFill="1" applyBorder="1" applyAlignment="1" applyProtection="1">
      <alignment horizontal="left" vertical="top"/>
      <protection locked="0"/>
    </xf>
    <xf numFmtId="0" fontId="0" fillId="6" borderId="0" xfId="0" applyFill="1" applyAlignment="1">
      <alignment horizontal="center"/>
    </xf>
    <xf numFmtId="0" fontId="0" fillId="5" borderId="16" xfId="0" applyFill="1" applyBorder="1" applyAlignment="1" applyProtection="1">
      <alignment horizontal="left"/>
      <protection locked="0"/>
    </xf>
    <xf numFmtId="0" fontId="0" fillId="5" borderId="0" xfId="0" applyFill="1" applyAlignment="1" applyProtection="1">
      <alignment horizontal="left"/>
      <protection locked="0"/>
    </xf>
    <xf numFmtId="0" fontId="0" fillId="5" borderId="17" xfId="0" applyFill="1" applyBorder="1" applyAlignment="1" applyProtection="1">
      <alignment horizontal="left"/>
      <protection locked="0"/>
    </xf>
    <xf numFmtId="0" fontId="3" fillId="6" borderId="16" xfId="0" applyFont="1" applyFill="1" applyBorder="1" applyAlignment="1">
      <alignment horizontal="center" vertical="top"/>
    </xf>
    <xf numFmtId="0" fontId="3" fillId="6" borderId="0" xfId="0" applyFont="1" applyFill="1" applyAlignment="1">
      <alignment horizontal="center" vertical="top"/>
    </xf>
    <xf numFmtId="0" fontId="3" fillId="6" borderId="17" xfId="0" applyFont="1" applyFill="1" applyBorder="1" applyAlignment="1">
      <alignment horizontal="center" vertical="top"/>
    </xf>
    <xf numFmtId="165" fontId="0" fillId="5" borderId="0" xfId="0" applyNumberFormat="1" applyFill="1" applyAlignment="1" applyProtection="1">
      <alignment horizontal="center"/>
      <protection locked="0"/>
    </xf>
    <xf numFmtId="165" fontId="0" fillId="0" borderId="0" xfId="0" applyNumberFormat="1" applyAlignment="1" applyProtection="1">
      <alignment horizontal="center"/>
      <protection locked="0"/>
    </xf>
    <xf numFmtId="0" fontId="0" fillId="2" borderId="21" xfId="0" applyFill="1" applyBorder="1" applyProtection="1">
      <protection locked="0"/>
    </xf>
    <xf numFmtId="0" fontId="0" fillId="2" borderId="22" xfId="0" applyFill="1" applyBorder="1" applyProtection="1">
      <protection locked="0"/>
    </xf>
    <xf numFmtId="0" fontId="0" fillId="5" borderId="21" xfId="0" applyFill="1" applyBorder="1" applyAlignment="1" applyProtection="1">
      <alignment horizontal="left"/>
      <protection locked="0"/>
    </xf>
    <xf numFmtId="0" fontId="0" fillId="5" borderId="22" xfId="0" applyFill="1" applyBorder="1" applyAlignment="1" applyProtection="1">
      <alignment horizontal="left"/>
      <protection locked="0"/>
    </xf>
    <xf numFmtId="0" fontId="0" fillId="6" borderId="21" xfId="0" applyFill="1" applyBorder="1"/>
    <xf numFmtId="0" fontId="0" fillId="6" borderId="22" xfId="0" applyFill="1" applyBorder="1"/>
    <xf numFmtId="0" fontId="0" fillId="2" borderId="21" xfId="0" applyFill="1" applyBorder="1" applyAlignment="1" applyProtection="1">
      <alignment horizontal="left"/>
      <protection locked="0"/>
    </xf>
    <xf numFmtId="0" fontId="0" fillId="2" borderId="22" xfId="0" applyFill="1" applyBorder="1" applyAlignment="1" applyProtection="1">
      <alignment horizontal="left"/>
      <protection locked="0"/>
    </xf>
    <xf numFmtId="14" fontId="0" fillId="5" borderId="0" xfId="0" applyNumberFormat="1" applyFill="1" applyAlignment="1" applyProtection="1">
      <alignment horizontal="left" vertical="top"/>
      <protection locked="0"/>
    </xf>
    <xf numFmtId="0" fontId="0" fillId="0" borderId="0" xfId="0" applyAlignment="1">
      <alignment horizontal="center" vertical="top"/>
    </xf>
    <xf numFmtId="165" fontId="0" fillId="5" borderId="4" xfId="0" applyNumberFormat="1" applyFill="1" applyBorder="1" applyAlignment="1" applyProtection="1">
      <alignment horizontal="center"/>
      <protection locked="0"/>
    </xf>
    <xf numFmtId="165" fontId="0" fillId="0" borderId="1" xfId="0" applyNumberFormat="1" applyBorder="1" applyAlignment="1" applyProtection="1">
      <alignment horizontal="center"/>
      <protection locked="0"/>
    </xf>
    <xf numFmtId="0" fontId="11" fillId="6" borderId="0" xfId="0" applyFont="1" applyFill="1" applyAlignment="1">
      <alignment horizontal="left" vertical="top" wrapText="1" indent="7"/>
    </xf>
    <xf numFmtId="0" fontId="10" fillId="6" borderId="0" xfId="0" applyFont="1" applyFill="1" applyAlignment="1">
      <alignment horizontal="left" indent="6"/>
    </xf>
    <xf numFmtId="0" fontId="11" fillId="6" borderId="0" xfId="0" applyFont="1" applyFill="1" applyAlignment="1">
      <alignment horizontal="center"/>
    </xf>
    <xf numFmtId="0" fontId="11" fillId="6" borderId="0" xfId="0" applyFont="1" applyFill="1" applyAlignment="1">
      <alignment horizontal="left" vertical="top" indent="7"/>
    </xf>
    <xf numFmtId="0" fontId="0" fillId="6" borderId="0" xfId="0" applyFill="1" applyAlignment="1">
      <alignment horizontal="left" vertical="top" indent="7"/>
    </xf>
    <xf numFmtId="0" fontId="0" fillId="0" borderId="0" xfId="0" applyAlignment="1">
      <alignment horizontal="left" vertical="top" indent="7"/>
    </xf>
    <xf numFmtId="0" fontId="0" fillId="0" borderId="0" xfId="0" applyAlignment="1">
      <alignment horizontal="left" vertical="top" wrapText="1" indent="7"/>
    </xf>
    <xf numFmtId="0" fontId="0" fillId="2" borderId="0" xfId="0" applyFill="1" applyAlignment="1">
      <alignment horizontal="left" vertical="center" wrapText="1"/>
    </xf>
    <xf numFmtId="0" fontId="0" fillId="2" borderId="0" xfId="0" applyFill="1"/>
    <xf numFmtId="0" fontId="1" fillId="7" borderId="0" xfId="0" applyFont="1" applyFill="1" applyAlignment="1">
      <alignment horizontal="left" vertical="center" wrapText="1"/>
    </xf>
    <xf numFmtId="0" fontId="0" fillId="7" borderId="0" xfId="0" applyFill="1"/>
    <xf numFmtId="0" fontId="0" fillId="7" borderId="0" xfId="0" applyFill="1" applyAlignment="1">
      <alignment wrapText="1"/>
    </xf>
    <xf numFmtId="0" fontId="0" fillId="2" borderId="0" xfId="0" applyFill="1" applyAlignment="1">
      <alignment vertical="top" wrapText="1"/>
    </xf>
    <xf numFmtId="0" fontId="0" fillId="2" borderId="0" xfId="0" applyFill="1" applyAlignment="1">
      <alignment wrapText="1"/>
    </xf>
    <xf numFmtId="0" fontId="0" fillId="0" borderId="0" xfId="0"/>
    <xf numFmtId="0" fontId="0" fillId="7" borderId="0" xfId="0" applyFill="1" applyAlignment="1">
      <alignment vertical="top" wrapText="1"/>
    </xf>
    <xf numFmtId="0" fontId="6" fillId="8" borderId="0" xfId="0" applyFont="1" applyFill="1" applyAlignment="1">
      <alignment horizontal="left" vertical="top"/>
    </xf>
    <xf numFmtId="0" fontId="0" fillId="3" borderId="0" xfId="0" applyFill="1" applyAlignment="1">
      <alignment horizontal="center" vertical="center"/>
    </xf>
    <xf numFmtId="0" fontId="6" fillId="8" borderId="0" xfId="0" applyFont="1" applyFill="1" applyAlignment="1">
      <alignment horizontal="right" vertical="top"/>
    </xf>
    <xf numFmtId="0" fontId="6" fillId="8" borderId="0" xfId="0" applyFont="1" applyFill="1" applyAlignment="1">
      <alignment horizontal="right" vertical="center"/>
    </xf>
    <xf numFmtId="0" fontId="6" fillId="0" borderId="0" xfId="0" applyFont="1" applyAlignment="1">
      <alignment horizontal="right" vertical="center"/>
    </xf>
    <xf numFmtId="0" fontId="6" fillId="8" borderId="0" xfId="0" applyFont="1" applyFill="1" applyAlignment="1">
      <alignment horizontal="left" vertical="center"/>
    </xf>
    <xf numFmtId="0" fontId="0" fillId="0" borderId="0" xfId="0" applyAlignment="1">
      <alignment horizontal="left"/>
    </xf>
    <xf numFmtId="0" fontId="5" fillId="10" borderId="4" xfId="0" applyFont="1" applyFill="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5" fillId="10" borderId="4" xfId="0" applyFont="1" applyFill="1" applyBorder="1" applyAlignment="1">
      <alignment horizontal="center"/>
    </xf>
    <xf numFmtId="0" fontId="0" fillId="0" borderId="0" xfId="0" applyAlignment="1">
      <alignment horizontal="center"/>
    </xf>
    <xf numFmtId="0" fontId="0" fillId="0" borderId="1" xfId="0" applyBorder="1" applyAlignment="1">
      <alignment horizontal="center"/>
    </xf>
    <xf numFmtId="0" fontId="5" fillId="8" borderId="0" xfId="0" applyFont="1" applyFill="1" applyAlignment="1">
      <alignment horizontal="center" vertical="center"/>
    </xf>
    <xf numFmtId="0" fontId="7" fillId="10" borderId="6" xfId="0" applyFont="1" applyFill="1" applyBorder="1" applyAlignment="1">
      <alignment horizontal="center" vertical="center"/>
    </xf>
    <xf numFmtId="0" fontId="5" fillId="8" borderId="0" xfId="0" applyFont="1" applyFill="1" applyAlignment="1">
      <alignment horizontal="left" vertical="top" wrapText="1"/>
    </xf>
    <xf numFmtId="0" fontId="5" fillId="10" borderId="0" xfId="0" applyFont="1" applyFill="1" applyAlignment="1">
      <alignment horizontal="center" vertical="center"/>
    </xf>
    <xf numFmtId="0" fontId="5" fillId="8" borderId="0" xfId="0" applyFont="1" applyFill="1" applyAlignment="1">
      <alignment horizontal="center"/>
    </xf>
    <xf numFmtId="0" fontId="5" fillId="9" borderId="4" xfId="0" applyFont="1" applyFill="1" applyBorder="1" applyAlignment="1" applyProtection="1">
      <alignment horizontal="left" vertical="top"/>
      <protection locked="0"/>
    </xf>
    <xf numFmtId="0" fontId="9" fillId="9" borderId="0" xfId="0" applyFont="1" applyFill="1" applyAlignment="1" applyProtection="1">
      <alignment horizontal="left" vertical="top"/>
      <protection locked="0"/>
    </xf>
    <xf numFmtId="0" fontId="9" fillId="9" borderId="1" xfId="0" applyFont="1" applyFill="1" applyBorder="1" applyAlignment="1" applyProtection="1">
      <alignment horizontal="left" vertical="top"/>
      <protection locked="0"/>
    </xf>
    <xf numFmtId="0" fontId="9" fillId="9" borderId="4" xfId="0" applyFont="1" applyFill="1" applyBorder="1" applyAlignment="1" applyProtection="1">
      <alignment horizontal="left" vertical="top"/>
      <protection locked="0"/>
    </xf>
    <xf numFmtId="0" fontId="9" fillId="9" borderId="9" xfId="0" applyFont="1" applyFill="1" applyBorder="1" applyAlignment="1" applyProtection="1">
      <alignment horizontal="left" vertical="top"/>
      <protection locked="0"/>
    </xf>
    <xf numFmtId="0" fontId="9" fillId="9" borderId="10" xfId="0" applyFont="1" applyFill="1" applyBorder="1" applyAlignment="1" applyProtection="1">
      <alignment horizontal="left" vertical="top"/>
      <protection locked="0"/>
    </xf>
    <xf numFmtId="0" fontId="9" fillId="9" borderId="11" xfId="0" applyFont="1" applyFill="1" applyBorder="1" applyAlignment="1" applyProtection="1">
      <alignment horizontal="left" vertical="top"/>
      <protection locked="0"/>
    </xf>
    <xf numFmtId="0" fontId="5" fillId="9" borderId="0" xfId="0" applyFont="1" applyFill="1" applyAlignment="1" applyProtection="1">
      <alignment horizontal="left" vertical="top"/>
      <protection locked="0"/>
    </xf>
    <xf numFmtId="0" fontId="5" fillId="9" borderId="1" xfId="0" applyFont="1" applyFill="1" applyBorder="1" applyAlignment="1" applyProtection="1">
      <alignment horizontal="left" vertical="top"/>
      <protection locked="0"/>
    </xf>
    <xf numFmtId="0" fontId="5" fillId="9" borderId="9" xfId="0" applyFont="1" applyFill="1" applyBorder="1" applyAlignment="1" applyProtection="1">
      <alignment horizontal="left" vertical="top"/>
      <protection locked="0"/>
    </xf>
    <xf numFmtId="0" fontId="5" fillId="9" borderId="10" xfId="0" applyFont="1" applyFill="1" applyBorder="1" applyAlignment="1" applyProtection="1">
      <alignment horizontal="left" vertical="top"/>
      <protection locked="0"/>
    </xf>
    <xf numFmtId="0" fontId="5" fillId="9" borderId="11" xfId="0" applyFont="1" applyFill="1" applyBorder="1" applyAlignment="1" applyProtection="1">
      <alignment horizontal="left" vertical="top"/>
      <protection locked="0"/>
    </xf>
    <xf numFmtId="165" fontId="5" fillId="10" borderId="0" xfId="0" applyNumberFormat="1" applyFont="1" applyFill="1" applyAlignment="1">
      <alignment horizontal="center" vertical="center"/>
    </xf>
    <xf numFmtId="165" fontId="0" fillId="0" borderId="0" xfId="0" applyNumberFormat="1" applyAlignment="1">
      <alignment horizontal="center" vertical="center"/>
    </xf>
    <xf numFmtId="166" fontId="0" fillId="8" borderId="24" xfId="0" applyNumberFormat="1" applyFill="1" applyBorder="1" applyAlignment="1">
      <alignment horizontal="center" vertical="center"/>
    </xf>
    <xf numFmtId="166" fontId="0" fillId="0" borderId="24" xfId="0" applyNumberFormat="1" applyBorder="1" applyAlignment="1">
      <alignment horizontal="center" vertical="center"/>
    </xf>
    <xf numFmtId="0" fontId="0" fillId="8" borderId="0" xfId="0" applyFill="1" applyAlignment="1">
      <alignment wrapText="1"/>
    </xf>
    <xf numFmtId="0" fontId="0" fillId="0" borderId="0" xfId="0" applyAlignment="1">
      <alignment wrapText="1"/>
    </xf>
    <xf numFmtId="0" fontId="4" fillId="8" borderId="0" xfId="0" applyFont="1" applyFill="1"/>
    <xf numFmtId="11" fontId="0" fillId="8" borderId="21" xfId="0" applyNumberFormat="1" applyFill="1" applyBorder="1" applyAlignment="1">
      <alignment horizontal="center"/>
    </xf>
    <xf numFmtId="0" fontId="0" fillId="8" borderId="25" xfId="0" applyFill="1" applyBorder="1" applyAlignment="1">
      <alignment horizontal="center"/>
    </xf>
    <xf numFmtId="0" fontId="0" fillId="8" borderId="25" xfId="0" applyFill="1" applyBorder="1"/>
    <xf numFmtId="0" fontId="0" fillId="8" borderId="22" xfId="0" applyFill="1" applyBorder="1"/>
    <xf numFmtId="14" fontId="0" fillId="8" borderId="21" xfId="0" applyNumberFormat="1" applyFill="1" applyBorder="1" applyAlignment="1">
      <alignment horizontal="center" vertical="center"/>
    </xf>
    <xf numFmtId="0" fontId="4" fillId="8" borderId="0" xfId="0" applyFont="1" applyFill="1" applyAlignment="1">
      <alignment horizontal="center"/>
    </xf>
    <xf numFmtId="0" fontId="0" fillId="8" borderId="0" xfId="0" applyFill="1" applyAlignment="1">
      <alignment horizontal="center"/>
    </xf>
    <xf numFmtId="0" fontId="0" fillId="12" borderId="0" xfId="0" applyFill="1" applyAlignment="1">
      <alignment vertical="top" wrapText="1"/>
    </xf>
    <xf numFmtId="0" fontId="0" fillId="12" borderId="0" xfId="0" applyFill="1" applyAlignment="1">
      <alignment wrapText="1"/>
    </xf>
    <xf numFmtId="11" fontId="4" fillId="9" borderId="13" xfId="0" applyNumberFormat="1" applyFont="1" applyFill="1" applyBorder="1" applyAlignment="1">
      <alignment horizontal="center" vertical="center"/>
    </xf>
    <xf numFmtId="0" fontId="4" fillId="9" borderId="14" xfId="0" applyFont="1" applyFill="1" applyBorder="1" applyAlignment="1">
      <alignment horizontal="center" vertical="center"/>
    </xf>
    <xf numFmtId="0" fontId="0" fillId="8" borderId="27" xfId="0" applyFill="1" applyBorder="1" applyAlignment="1">
      <alignment horizontal="center" vertical="center"/>
    </xf>
    <xf numFmtId="0" fontId="0" fillId="8" borderId="10" xfId="0" applyFill="1" applyBorder="1" applyAlignment="1">
      <alignment horizontal="center" vertical="center"/>
    </xf>
    <xf numFmtId="0" fontId="0" fillId="8" borderId="28" xfId="0" applyFill="1" applyBorder="1" applyAlignment="1">
      <alignment horizontal="center" vertical="center"/>
    </xf>
    <xf numFmtId="0" fontId="0" fillId="0" borderId="29" xfId="0" applyBorder="1" applyAlignment="1">
      <alignment vertical="center"/>
    </xf>
    <xf numFmtId="0" fontId="0" fillId="0" borderId="7" xfId="0" applyBorder="1" applyAlignment="1">
      <alignment vertical="center"/>
    </xf>
    <xf numFmtId="0" fontId="0" fillId="0" borderId="29" xfId="0" applyBorder="1" applyAlignment="1">
      <alignment horizontal="left" vertical="top" wrapText="1"/>
    </xf>
    <xf numFmtId="0" fontId="0" fillId="0" borderId="6" xfId="0" applyBorder="1" applyAlignment="1">
      <alignment horizontal="left" vertical="top" wrapText="1"/>
    </xf>
    <xf numFmtId="0" fontId="0" fillId="0" borderId="31" xfId="0" applyBorder="1" applyAlignment="1">
      <alignment horizontal="left" vertical="top" wrapText="1"/>
    </xf>
    <xf numFmtId="0" fontId="0" fillId="0" borderId="16" xfId="0" applyBorder="1" applyAlignment="1">
      <alignment horizontal="left" vertical="top" wrapText="1"/>
    </xf>
    <xf numFmtId="0" fontId="0" fillId="0" borderId="0" xfId="0"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4" fillId="9" borderId="32" xfId="0" applyFont="1" applyFill="1" applyBorder="1" applyAlignment="1">
      <alignment horizontal="center" vertical="center"/>
    </xf>
    <xf numFmtId="0" fontId="4" fillId="9" borderId="15" xfId="0" applyFont="1" applyFill="1" applyBorder="1" applyAlignment="1">
      <alignment horizontal="center" vertical="center"/>
    </xf>
    <xf numFmtId="0" fontId="1" fillId="0" borderId="0" xfId="0" applyFont="1"/>
    <xf numFmtId="14" fontId="16" fillId="0" borderId="0" xfId="0" applyNumberFormat="1" applyFont="1" applyAlignment="1">
      <alignment horizontal="center" vertical="center"/>
    </xf>
    <xf numFmtId="0" fontId="16" fillId="0" borderId="0" xfId="0" applyFont="1" applyAlignment="1">
      <alignment horizontal="center" vertical="center"/>
    </xf>
    <xf numFmtId="14" fontId="1" fillId="0" borderId="0" xfId="0" applyNumberFormat="1" applyFont="1" applyAlignment="1">
      <alignment horizontal="center" vertical="center"/>
    </xf>
    <xf numFmtId="0" fontId="1" fillId="0" borderId="0" xfId="0" applyFont="1" applyAlignment="1">
      <alignment horizontal="center"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207532</xdr:colOff>
      <xdr:row>1</xdr:row>
      <xdr:rowOff>16584</xdr:rowOff>
    </xdr:from>
    <xdr:to>
      <xdr:col>1</xdr:col>
      <xdr:colOff>1365206</xdr:colOff>
      <xdr:row>4</xdr:row>
      <xdr:rowOff>98611</xdr:rowOff>
    </xdr:to>
    <xdr:pic>
      <xdr:nvPicPr>
        <xdr:cNvPr id="2" name="Grafik 1" descr="LOGO">
          <a:extLst>
            <a:ext uri="{FF2B5EF4-FFF2-40B4-BE49-F238E27FC236}">
              <a16:creationId xmlns:a16="http://schemas.microsoft.com/office/drawing/2014/main" id="{E6BF81D0-A3F8-4ACB-997E-529CB6F75E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532" y="201641"/>
          <a:ext cx="1375388" cy="648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207532</xdr:colOff>
      <xdr:row>1</xdr:row>
      <xdr:rowOff>16584</xdr:rowOff>
    </xdr:from>
    <xdr:to>
      <xdr:col>1</xdr:col>
      <xdr:colOff>1365206</xdr:colOff>
      <xdr:row>4</xdr:row>
      <xdr:rowOff>0</xdr:rowOff>
    </xdr:to>
    <xdr:pic>
      <xdr:nvPicPr>
        <xdr:cNvPr id="2" name="Grafik 1" descr="LOGO">
          <a:extLst>
            <a:ext uri="{FF2B5EF4-FFF2-40B4-BE49-F238E27FC236}">
              <a16:creationId xmlns:a16="http://schemas.microsoft.com/office/drawing/2014/main" id="{307F095B-7EB1-46E8-896C-9FF1D633B8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532" y="195878"/>
          <a:ext cx="1372827" cy="5212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207532</xdr:colOff>
      <xdr:row>1</xdr:row>
      <xdr:rowOff>16584</xdr:rowOff>
    </xdr:from>
    <xdr:to>
      <xdr:col>1</xdr:col>
      <xdr:colOff>1365206</xdr:colOff>
      <xdr:row>4</xdr:row>
      <xdr:rowOff>98611</xdr:rowOff>
    </xdr:to>
    <xdr:pic>
      <xdr:nvPicPr>
        <xdr:cNvPr id="2" name="Grafik 1" descr="LOGO">
          <a:extLst>
            <a:ext uri="{FF2B5EF4-FFF2-40B4-BE49-F238E27FC236}">
              <a16:creationId xmlns:a16="http://schemas.microsoft.com/office/drawing/2014/main" id="{EF2F8CE5-8632-4E28-95BA-A2B52C415C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532" y="194384"/>
          <a:ext cx="1373574" cy="6154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O113"/>
  <sheetViews>
    <sheetView showGridLines="0" tabSelected="1" topLeftCell="A38" zoomScale="85" zoomScaleNormal="85" workbookViewId="0">
      <selection activeCell="E40" sqref="E40:F40"/>
    </sheetView>
  </sheetViews>
  <sheetFormatPr baseColWidth="10" defaultColWidth="0" defaultRowHeight="14.4" zeroHeight="1" x14ac:dyDescent="0.3"/>
  <cols>
    <col min="1" max="1" width="3.109375" style="10" customWidth="1"/>
    <col min="2" max="2" width="27" style="11" customWidth="1"/>
    <col min="3" max="3" width="20.5546875" style="9" customWidth="1"/>
    <col min="4" max="4" width="18.77734375" style="10" customWidth="1"/>
    <col min="5" max="6" width="8.88671875" style="10" customWidth="1"/>
    <col min="7" max="7" width="21" style="10" customWidth="1"/>
    <col min="8" max="8" width="21.88671875" style="10" customWidth="1"/>
    <col min="9" max="9" width="9.6640625" style="10" customWidth="1"/>
    <col min="10" max="10" width="8.88671875" style="10" customWidth="1"/>
    <col min="11" max="11" width="15.44140625" style="10" customWidth="1"/>
    <col min="12" max="12" width="5.109375" style="10" customWidth="1"/>
    <col min="13" max="13" width="26.33203125" style="10" customWidth="1"/>
    <col min="14" max="14" width="2.44140625" style="10" customWidth="1"/>
    <col min="15" max="15" width="8.88671875" style="13" hidden="1" customWidth="1"/>
    <col min="16" max="16384" width="8.88671875" style="10" hidden="1"/>
  </cols>
  <sheetData>
    <row r="1" spans="2:13" x14ac:dyDescent="0.3">
      <c r="M1" s="136" t="str">
        <f>MISC!K8</f>
        <v>V10.4_JAN24</v>
      </c>
    </row>
    <row r="2" spans="2:13" x14ac:dyDescent="0.3"/>
    <row r="3" spans="2:13" x14ac:dyDescent="0.3"/>
    <row r="4" spans="2:13" ht="15" thickBot="1" x14ac:dyDescent="0.35"/>
    <row r="5" spans="2:13" ht="15" thickBot="1" x14ac:dyDescent="0.35">
      <c r="C5" s="30" t="s">
        <v>19</v>
      </c>
      <c r="D5" s="31">
        <f ca="1">NOW()</f>
        <v>45328.674789699071</v>
      </c>
      <c r="H5" s="88" t="s">
        <v>51</v>
      </c>
      <c r="I5" s="158" t="s">
        <v>5</v>
      </c>
      <c r="J5" s="159"/>
      <c r="K5" s="28">
        <f>VLOOKUP(I5,Tab_Tutoren,2,FALSE)</f>
        <v>0</v>
      </c>
      <c r="M5" s="1" t="s">
        <v>117</v>
      </c>
    </row>
    <row r="6" spans="2:13" ht="15" thickBot="1" x14ac:dyDescent="0.35">
      <c r="B6" s="8"/>
      <c r="M6" s="16" t="s">
        <v>118</v>
      </c>
    </row>
    <row r="7" spans="2:13" ht="15" thickBot="1" x14ac:dyDescent="0.35">
      <c r="B7" s="8" t="s">
        <v>18</v>
      </c>
      <c r="C7" s="115" t="str">
        <f ca="1">MISC!B12</f>
        <v>2024-02-06--B0</v>
      </c>
      <c r="M7" s="29" t="s">
        <v>119</v>
      </c>
    </row>
    <row r="8" spans="2:13" ht="15" thickBot="1" x14ac:dyDescent="0.35">
      <c r="B8" s="8"/>
      <c r="H8" s="142" t="s">
        <v>114</v>
      </c>
      <c r="I8" s="142"/>
      <c r="J8" s="32" t="s">
        <v>111</v>
      </c>
    </row>
    <row r="9" spans="2:13" ht="15" thickBot="1" x14ac:dyDescent="0.35">
      <c r="B9" s="8" t="s">
        <v>20</v>
      </c>
      <c r="C9" s="73"/>
      <c r="D9" s="74"/>
      <c r="E9" s="24" t="str">
        <f>UPPER(CONCATENATE(LEFT($C9,1),LEFT($D9,1)))</f>
        <v/>
      </c>
    </row>
    <row r="10" spans="2:13" ht="15" thickBot="1" x14ac:dyDescent="0.35">
      <c r="B10" s="8"/>
      <c r="C10" s="25" t="s">
        <v>0</v>
      </c>
      <c r="D10" s="12" t="s">
        <v>1</v>
      </c>
      <c r="E10" s="12" t="s">
        <v>4</v>
      </c>
      <c r="H10" s="142" t="s">
        <v>116</v>
      </c>
      <c r="I10" s="142"/>
      <c r="J10" s="33"/>
    </row>
    <row r="11" spans="2:13" ht="15" thickBot="1" x14ac:dyDescent="0.35">
      <c r="B11" s="8" t="s">
        <v>22</v>
      </c>
      <c r="C11" s="162" t="str">
        <f>_xlfn.TEXTJOIN("@",TRUE,_xlfn.TEXTJOIN(".",TRUE,$C9,$D9),"haw-hamburg.de")</f>
        <v>haw-hamburg.de</v>
      </c>
      <c r="D11" s="163"/>
    </row>
    <row r="12" spans="2:13" ht="15" thickBot="1" x14ac:dyDescent="0.35">
      <c r="B12" s="8"/>
      <c r="H12" s="88" t="s">
        <v>115</v>
      </c>
      <c r="I12" s="143"/>
      <c r="J12" s="144"/>
    </row>
    <row r="13" spans="2:13" ht="15" thickBot="1" x14ac:dyDescent="0.35">
      <c r="B13" s="8" t="s">
        <v>21</v>
      </c>
      <c r="C13" s="164" t="s">
        <v>27</v>
      </c>
      <c r="D13" s="165"/>
    </row>
    <row r="14" spans="2:13" ht="15" thickBot="1" x14ac:dyDescent="0.35">
      <c r="B14" s="8"/>
      <c r="C14" s="38"/>
      <c r="D14" s="39"/>
      <c r="H14" s="88" t="s">
        <v>180</v>
      </c>
      <c r="I14" s="32" t="s">
        <v>111</v>
      </c>
    </row>
    <row r="15" spans="2:13" ht="15" thickBot="1" x14ac:dyDescent="0.35">
      <c r="B15" s="8" t="s">
        <v>23</v>
      </c>
      <c r="C15" s="164" t="s">
        <v>42</v>
      </c>
      <c r="D15" s="165"/>
    </row>
    <row r="16" spans="2:13" ht="15" thickBot="1" x14ac:dyDescent="0.35">
      <c r="B16" s="8"/>
      <c r="C16" s="38"/>
      <c r="D16" s="39"/>
    </row>
    <row r="17" spans="2:12" ht="15" thickBot="1" x14ac:dyDescent="0.35">
      <c r="B17" s="8" t="s">
        <v>82</v>
      </c>
      <c r="C17" s="40" t="s">
        <v>83</v>
      </c>
      <c r="D17" s="39"/>
      <c r="H17" s="142" t="s">
        <v>128</v>
      </c>
      <c r="I17" s="145"/>
      <c r="J17" s="145"/>
      <c r="K17" s="145"/>
      <c r="L17" s="114" t="s">
        <v>111</v>
      </c>
    </row>
    <row r="18" spans="2:12" ht="15" thickBot="1" x14ac:dyDescent="0.35">
      <c r="B18" s="8"/>
      <c r="C18" s="38"/>
      <c r="D18" s="39"/>
    </row>
    <row r="19" spans="2:12" ht="15" thickBot="1" x14ac:dyDescent="0.35">
      <c r="B19" s="8" t="s">
        <v>92</v>
      </c>
      <c r="C19" s="160"/>
      <c r="D19" s="161"/>
    </row>
    <row r="20" spans="2:12" ht="15" thickBot="1" x14ac:dyDescent="0.35">
      <c r="B20" s="8"/>
      <c r="C20" s="38"/>
      <c r="D20" s="39"/>
    </row>
    <row r="21" spans="2:12" ht="15" thickBot="1" x14ac:dyDescent="0.35">
      <c r="B21" s="8" t="s">
        <v>93</v>
      </c>
      <c r="C21" s="37">
        <v>45327</v>
      </c>
      <c r="D21" s="39"/>
    </row>
    <row r="22" spans="2:12" ht="15" thickBot="1" x14ac:dyDescent="0.35">
      <c r="B22" s="8"/>
      <c r="C22" s="38"/>
      <c r="D22" s="39"/>
    </row>
    <row r="23" spans="2:12" ht="15" thickBot="1" x14ac:dyDescent="0.35">
      <c r="B23" s="14" t="s">
        <v>144</v>
      </c>
      <c r="C23" s="41" t="s">
        <v>182</v>
      </c>
      <c r="D23" s="39"/>
    </row>
    <row r="24" spans="2:12" ht="13.8" customHeight="1" x14ac:dyDescent="0.3"/>
    <row r="25" spans="2:12" ht="13.8" customHeight="1" x14ac:dyDescent="0.3"/>
    <row r="26" spans="2:12" ht="13.8" customHeight="1" x14ac:dyDescent="0.3">
      <c r="B26" s="8" t="s">
        <v>148</v>
      </c>
      <c r="C26" s="166"/>
      <c r="D26" s="147"/>
      <c r="E26" s="147"/>
      <c r="F26" s="147"/>
      <c r="G26" s="147"/>
      <c r="H26" s="147"/>
      <c r="I26" s="147"/>
      <c r="J26" s="147"/>
      <c r="K26" s="147"/>
      <c r="L26" s="147"/>
    </row>
    <row r="27" spans="2:12" ht="13.8" customHeight="1" x14ac:dyDescent="0.3">
      <c r="C27" s="147"/>
      <c r="D27" s="147"/>
      <c r="E27" s="147"/>
      <c r="F27" s="147"/>
      <c r="G27" s="147"/>
      <c r="H27" s="147"/>
      <c r="I27" s="147"/>
      <c r="J27" s="147"/>
      <c r="K27" s="147"/>
      <c r="L27" s="147"/>
    </row>
    <row r="28" spans="2:12" ht="13.8" customHeight="1" x14ac:dyDescent="0.3">
      <c r="C28" s="147"/>
      <c r="D28" s="147"/>
      <c r="E28" s="147"/>
      <c r="F28" s="147"/>
      <c r="G28" s="147"/>
      <c r="H28" s="147"/>
      <c r="I28" s="147"/>
      <c r="J28" s="147"/>
      <c r="K28" s="147"/>
      <c r="L28" s="147"/>
    </row>
    <row r="29" spans="2:12" ht="13.8" customHeight="1" x14ac:dyDescent="0.3">
      <c r="C29" s="147"/>
      <c r="D29" s="147"/>
      <c r="E29" s="147"/>
      <c r="F29" s="147"/>
      <c r="G29" s="147"/>
      <c r="H29" s="147"/>
      <c r="I29" s="147"/>
      <c r="J29" s="147"/>
      <c r="K29" s="147"/>
      <c r="L29" s="147"/>
    </row>
    <row r="30" spans="2:12" ht="13.8" customHeight="1" x14ac:dyDescent="0.3">
      <c r="C30" s="147"/>
      <c r="D30" s="147"/>
      <c r="E30" s="147"/>
      <c r="F30" s="147"/>
      <c r="G30" s="147"/>
      <c r="H30" s="147"/>
      <c r="I30" s="147"/>
      <c r="J30" s="147"/>
      <c r="K30" s="147"/>
      <c r="L30" s="147"/>
    </row>
    <row r="31" spans="2:12" ht="13.8" customHeight="1" x14ac:dyDescent="0.3">
      <c r="C31" s="147"/>
      <c r="D31" s="147"/>
      <c r="E31" s="147"/>
      <c r="F31" s="147"/>
      <c r="G31" s="147"/>
      <c r="H31" s="147"/>
      <c r="I31" s="147"/>
      <c r="J31" s="147"/>
      <c r="K31" s="147"/>
      <c r="L31" s="147"/>
    </row>
    <row r="32" spans="2:12" ht="13.8" customHeight="1" x14ac:dyDescent="0.3">
      <c r="C32" s="147"/>
      <c r="D32" s="147"/>
      <c r="E32" s="147"/>
      <c r="F32" s="147"/>
      <c r="G32" s="147"/>
      <c r="H32" s="147"/>
      <c r="I32" s="147"/>
      <c r="J32" s="147"/>
      <c r="K32" s="147"/>
      <c r="L32" s="147"/>
    </row>
    <row r="33" spans="2:12" ht="13.8" customHeight="1" x14ac:dyDescent="0.3">
      <c r="C33" s="147"/>
      <c r="D33" s="147"/>
      <c r="E33" s="147"/>
      <c r="F33" s="147"/>
      <c r="G33" s="147"/>
      <c r="H33" s="147"/>
      <c r="I33" s="147"/>
      <c r="J33" s="147"/>
      <c r="K33" s="147"/>
      <c r="L33" s="147"/>
    </row>
    <row r="34" spans="2:12" x14ac:dyDescent="0.3"/>
    <row r="35" spans="2:12" ht="15" thickBot="1" x14ac:dyDescent="0.35"/>
    <row r="36" spans="2:12" x14ac:dyDescent="0.3">
      <c r="B36" s="23" t="s">
        <v>56</v>
      </c>
      <c r="C36" s="26"/>
      <c r="D36" s="17"/>
      <c r="E36" s="17"/>
      <c r="F36" s="17"/>
      <c r="G36" s="18"/>
    </row>
    <row r="37" spans="2:12" x14ac:dyDescent="0.3">
      <c r="B37" s="19"/>
      <c r="G37" s="20"/>
    </row>
    <row r="38" spans="2:12" x14ac:dyDescent="0.3">
      <c r="B38" s="21" t="s">
        <v>52</v>
      </c>
      <c r="C38" s="27" t="s">
        <v>53</v>
      </c>
      <c r="D38" s="15" t="s">
        <v>54</v>
      </c>
      <c r="E38" s="149" t="s">
        <v>55</v>
      </c>
      <c r="F38" s="149"/>
      <c r="G38" s="22" t="s">
        <v>187</v>
      </c>
    </row>
    <row r="39" spans="2:12" x14ac:dyDescent="0.3">
      <c r="B39" s="19"/>
      <c r="E39" s="154" t="s">
        <v>231</v>
      </c>
      <c r="F39" s="167"/>
      <c r="G39" s="113" t="str">
        <f>VLOOKUP(B40,Tab_Drucker,2,FALSE)</f>
        <v xml:space="preserve">   </v>
      </c>
    </row>
    <row r="40" spans="2:12" x14ac:dyDescent="0.3">
      <c r="B40" s="35" t="s">
        <v>160</v>
      </c>
      <c r="C40" s="36" t="s">
        <v>120</v>
      </c>
      <c r="D40" s="34" t="s">
        <v>120</v>
      </c>
      <c r="E40" s="168"/>
      <c r="F40" s="169"/>
      <c r="G40" s="98"/>
    </row>
    <row r="41" spans="2:12" x14ac:dyDescent="0.3">
      <c r="B41" s="19"/>
      <c r="G41" s="20"/>
    </row>
    <row r="42" spans="2:12" x14ac:dyDescent="0.3">
      <c r="B42" s="150"/>
      <c r="C42" s="151"/>
      <c r="D42" s="151"/>
      <c r="E42" s="151"/>
      <c r="F42" s="151"/>
      <c r="G42" s="152"/>
    </row>
    <row r="43" spans="2:12" x14ac:dyDescent="0.3">
      <c r="B43" s="153" t="s">
        <v>106</v>
      </c>
      <c r="C43" s="154"/>
      <c r="D43" s="154"/>
      <c r="E43" s="154"/>
      <c r="F43" s="154"/>
      <c r="G43" s="155"/>
    </row>
    <row r="44" spans="2:12" x14ac:dyDescent="0.3">
      <c r="B44" s="19"/>
      <c r="G44" s="20"/>
    </row>
    <row r="45" spans="2:12" x14ac:dyDescent="0.3">
      <c r="B45" s="146"/>
      <c r="C45" s="147"/>
      <c r="D45" s="147"/>
      <c r="E45" s="147"/>
      <c r="F45" s="147"/>
      <c r="G45" s="148"/>
    </row>
    <row r="46" spans="2:12" x14ac:dyDescent="0.3">
      <c r="B46" s="146"/>
      <c r="C46" s="147"/>
      <c r="D46" s="147"/>
      <c r="E46" s="147"/>
      <c r="F46" s="147"/>
      <c r="G46" s="148"/>
    </row>
    <row r="47" spans="2:12" x14ac:dyDescent="0.3">
      <c r="B47" s="146"/>
      <c r="C47" s="147"/>
      <c r="D47" s="147"/>
      <c r="E47" s="147"/>
      <c r="F47" s="147"/>
      <c r="G47" s="148"/>
    </row>
    <row r="48" spans="2:12" x14ac:dyDescent="0.3">
      <c r="B48" s="146"/>
      <c r="C48" s="147"/>
      <c r="D48" s="147"/>
      <c r="E48" s="147"/>
      <c r="F48" s="147"/>
      <c r="G48" s="148"/>
    </row>
    <row r="49" spans="2:7" s="10" customFormat="1" x14ac:dyDescent="0.3">
      <c r="B49" s="146"/>
      <c r="C49" s="147"/>
      <c r="D49" s="147"/>
      <c r="E49" s="147"/>
      <c r="F49" s="147"/>
      <c r="G49" s="148"/>
    </row>
    <row r="50" spans="2:7" s="10" customFormat="1" ht="15" thickBot="1" x14ac:dyDescent="0.35">
      <c r="B50" s="139"/>
      <c r="C50" s="140"/>
      <c r="D50" s="140"/>
      <c r="E50" s="140"/>
      <c r="F50" s="140"/>
      <c r="G50" s="141"/>
    </row>
    <row r="51" spans="2:7" s="10" customFormat="1" x14ac:dyDescent="0.3">
      <c r="B51" s="11"/>
      <c r="C51" s="9"/>
    </row>
    <row r="52" spans="2:7" s="10" customFormat="1" ht="15" thickBot="1" x14ac:dyDescent="0.35">
      <c r="B52" s="11"/>
      <c r="C52" s="9"/>
    </row>
    <row r="53" spans="2:7" s="10" customFormat="1" x14ac:dyDescent="0.3">
      <c r="B53" s="23" t="s">
        <v>103</v>
      </c>
      <c r="C53" s="26"/>
      <c r="D53" s="17"/>
      <c r="E53" s="17"/>
      <c r="F53" s="17"/>
      <c r="G53" s="18"/>
    </row>
    <row r="54" spans="2:7" s="10" customFormat="1" x14ac:dyDescent="0.3">
      <c r="B54" s="19"/>
      <c r="C54" s="9"/>
      <c r="G54" s="20"/>
    </row>
    <row r="55" spans="2:7" s="10" customFormat="1" x14ac:dyDescent="0.3">
      <c r="B55" s="21" t="s">
        <v>52</v>
      </c>
      <c r="C55" s="27" t="s">
        <v>53</v>
      </c>
      <c r="D55" s="15" t="s">
        <v>54</v>
      </c>
      <c r="E55" s="149" t="s">
        <v>55</v>
      </c>
      <c r="F55" s="149"/>
      <c r="G55" s="22" t="s">
        <v>187</v>
      </c>
    </row>
    <row r="56" spans="2:7" s="10" customFormat="1" x14ac:dyDescent="0.3">
      <c r="B56" s="19"/>
      <c r="C56" s="9"/>
      <c r="E56" s="154" t="s">
        <v>231</v>
      </c>
      <c r="F56" s="167"/>
      <c r="G56" s="113" t="str">
        <f>VLOOKUP(B57,Tab_Drucker,2,FALSE)</f>
        <v xml:space="preserve">   </v>
      </c>
    </row>
    <row r="57" spans="2:7" s="10" customFormat="1" x14ac:dyDescent="0.3">
      <c r="B57" s="35" t="s">
        <v>160</v>
      </c>
      <c r="C57" s="36" t="s">
        <v>120</v>
      </c>
      <c r="D57" s="34" t="s">
        <v>120</v>
      </c>
      <c r="E57" s="156"/>
      <c r="F57" s="157"/>
      <c r="G57" s="98"/>
    </row>
    <row r="58" spans="2:7" s="10" customFormat="1" x14ac:dyDescent="0.3">
      <c r="B58" s="19"/>
      <c r="C58" s="9"/>
      <c r="G58" s="20"/>
    </row>
    <row r="59" spans="2:7" s="10" customFormat="1" x14ac:dyDescent="0.3">
      <c r="B59" s="150"/>
      <c r="C59" s="151"/>
      <c r="D59" s="151"/>
      <c r="E59" s="151"/>
      <c r="F59" s="151"/>
      <c r="G59" s="152"/>
    </row>
    <row r="60" spans="2:7" s="10" customFormat="1" x14ac:dyDescent="0.3">
      <c r="B60" s="153" t="s">
        <v>106</v>
      </c>
      <c r="C60" s="154"/>
      <c r="D60" s="154"/>
      <c r="E60" s="154"/>
      <c r="F60" s="154"/>
      <c r="G60" s="155"/>
    </row>
    <row r="61" spans="2:7" s="10" customFormat="1" x14ac:dyDescent="0.3">
      <c r="B61" s="19"/>
      <c r="C61" s="9"/>
      <c r="G61" s="20"/>
    </row>
    <row r="62" spans="2:7" s="10" customFormat="1" x14ac:dyDescent="0.3">
      <c r="B62" s="146" t="s">
        <v>131</v>
      </c>
      <c r="C62" s="147"/>
      <c r="D62" s="147"/>
      <c r="E62" s="147"/>
      <c r="F62" s="147"/>
      <c r="G62" s="148"/>
    </row>
    <row r="63" spans="2:7" s="10" customFormat="1" x14ac:dyDescent="0.3">
      <c r="B63" s="146"/>
      <c r="C63" s="147"/>
      <c r="D63" s="147"/>
      <c r="E63" s="147"/>
      <c r="F63" s="147"/>
      <c r="G63" s="148"/>
    </row>
    <row r="64" spans="2:7" s="10" customFormat="1" x14ac:dyDescent="0.3">
      <c r="B64" s="146"/>
      <c r="C64" s="147"/>
      <c r="D64" s="147"/>
      <c r="E64" s="147"/>
      <c r="F64" s="147"/>
      <c r="G64" s="148"/>
    </row>
    <row r="65" spans="2:7" x14ac:dyDescent="0.3">
      <c r="B65" s="146"/>
      <c r="C65" s="147"/>
      <c r="D65" s="147"/>
      <c r="E65" s="147"/>
      <c r="F65" s="147"/>
      <c r="G65" s="148"/>
    </row>
    <row r="66" spans="2:7" x14ac:dyDescent="0.3">
      <c r="B66" s="146"/>
      <c r="C66" s="147"/>
      <c r="D66" s="147"/>
      <c r="E66" s="147"/>
      <c r="F66" s="147"/>
      <c r="G66" s="148"/>
    </row>
    <row r="67" spans="2:7" ht="15" thickBot="1" x14ac:dyDescent="0.35">
      <c r="B67" s="139" t="s">
        <v>107</v>
      </c>
      <c r="C67" s="140"/>
      <c r="D67" s="140"/>
      <c r="E67" s="140"/>
      <c r="F67" s="140"/>
      <c r="G67" s="141"/>
    </row>
    <row r="68" spans="2:7" x14ac:dyDescent="0.3"/>
    <row r="69" spans="2:7" ht="15" thickBot="1" x14ac:dyDescent="0.35"/>
    <row r="70" spans="2:7" x14ac:dyDescent="0.3">
      <c r="B70" s="23" t="s">
        <v>104</v>
      </c>
      <c r="C70" s="26"/>
      <c r="D70" s="17"/>
      <c r="E70" s="17"/>
      <c r="F70" s="17"/>
      <c r="G70" s="18"/>
    </row>
    <row r="71" spans="2:7" x14ac:dyDescent="0.3">
      <c r="B71" s="19"/>
      <c r="G71" s="20"/>
    </row>
    <row r="72" spans="2:7" x14ac:dyDescent="0.3">
      <c r="B72" s="21" t="s">
        <v>52</v>
      </c>
      <c r="C72" s="27" t="s">
        <v>53</v>
      </c>
      <c r="D72" s="15" t="s">
        <v>54</v>
      </c>
      <c r="E72" s="149" t="s">
        <v>55</v>
      </c>
      <c r="F72" s="149"/>
      <c r="G72" s="22" t="s">
        <v>187</v>
      </c>
    </row>
    <row r="73" spans="2:7" x14ac:dyDescent="0.3">
      <c r="B73" s="19"/>
      <c r="E73" s="154" t="s">
        <v>231</v>
      </c>
      <c r="F73" s="167"/>
      <c r="G73" s="113" t="str">
        <f>VLOOKUP(B74,Tab_Drucker,2,FALSE)</f>
        <v xml:space="preserve">   </v>
      </c>
    </row>
    <row r="74" spans="2:7" x14ac:dyDescent="0.3">
      <c r="B74" s="35" t="s">
        <v>160</v>
      </c>
      <c r="C74" s="36" t="s">
        <v>120</v>
      </c>
      <c r="D74" s="34" t="s">
        <v>120</v>
      </c>
      <c r="E74" s="156"/>
      <c r="F74" s="157"/>
      <c r="G74" s="98"/>
    </row>
    <row r="75" spans="2:7" x14ac:dyDescent="0.3">
      <c r="B75" s="19"/>
      <c r="G75" s="20"/>
    </row>
    <row r="76" spans="2:7" x14ac:dyDescent="0.3">
      <c r="B76" s="150"/>
      <c r="C76" s="151"/>
      <c r="D76" s="151"/>
      <c r="E76" s="151"/>
      <c r="F76" s="151"/>
      <c r="G76" s="152"/>
    </row>
    <row r="77" spans="2:7" x14ac:dyDescent="0.3">
      <c r="B77" s="153" t="s">
        <v>106</v>
      </c>
      <c r="C77" s="154"/>
      <c r="D77" s="154"/>
      <c r="E77" s="154"/>
      <c r="F77" s="154"/>
      <c r="G77" s="155"/>
    </row>
    <row r="78" spans="2:7" x14ac:dyDescent="0.3">
      <c r="B78" s="19"/>
      <c r="G78" s="20"/>
    </row>
    <row r="79" spans="2:7" x14ac:dyDescent="0.3">
      <c r="B79" s="146"/>
      <c r="C79" s="147"/>
      <c r="D79" s="147"/>
      <c r="E79" s="147"/>
      <c r="F79" s="147"/>
      <c r="G79" s="148"/>
    </row>
    <row r="80" spans="2:7" x14ac:dyDescent="0.3">
      <c r="B80" s="146"/>
      <c r="C80" s="147"/>
      <c r="D80" s="147"/>
      <c r="E80" s="147"/>
      <c r="F80" s="147"/>
      <c r="G80" s="148"/>
    </row>
    <row r="81" spans="2:7" x14ac:dyDescent="0.3">
      <c r="B81" s="146"/>
      <c r="C81" s="147"/>
      <c r="D81" s="147"/>
      <c r="E81" s="147"/>
      <c r="F81" s="147"/>
      <c r="G81" s="148"/>
    </row>
    <row r="82" spans="2:7" x14ac:dyDescent="0.3">
      <c r="B82" s="146"/>
      <c r="C82" s="147"/>
      <c r="D82" s="147"/>
      <c r="E82" s="147"/>
      <c r="F82" s="147"/>
      <c r="G82" s="148"/>
    </row>
    <row r="83" spans="2:7" x14ac:dyDescent="0.3">
      <c r="B83" s="146"/>
      <c r="C83" s="147"/>
      <c r="D83" s="147"/>
      <c r="E83" s="147"/>
      <c r="F83" s="147"/>
      <c r="G83" s="148"/>
    </row>
    <row r="84" spans="2:7" ht="15" thickBot="1" x14ac:dyDescent="0.35">
      <c r="B84" s="139" t="s">
        <v>107</v>
      </c>
      <c r="C84" s="140"/>
      <c r="D84" s="140"/>
      <c r="E84" s="140"/>
      <c r="F84" s="140"/>
      <c r="G84" s="141"/>
    </row>
    <row r="85" spans="2:7" x14ac:dyDescent="0.3"/>
    <row r="86" spans="2:7" ht="15" thickBot="1" x14ac:dyDescent="0.35"/>
    <row r="87" spans="2:7" x14ac:dyDescent="0.3">
      <c r="B87" s="23" t="s">
        <v>105</v>
      </c>
      <c r="C87" s="26"/>
      <c r="D87" s="17"/>
      <c r="E87" s="17"/>
      <c r="F87" s="17"/>
      <c r="G87" s="18"/>
    </row>
    <row r="88" spans="2:7" x14ac:dyDescent="0.3">
      <c r="B88" s="19"/>
      <c r="G88" s="20"/>
    </row>
    <row r="89" spans="2:7" x14ac:dyDescent="0.3">
      <c r="B89" s="21" t="s">
        <v>52</v>
      </c>
      <c r="C89" s="27" t="s">
        <v>53</v>
      </c>
      <c r="D89" s="15" t="s">
        <v>54</v>
      </c>
      <c r="E89" s="149" t="s">
        <v>55</v>
      </c>
      <c r="F89" s="149"/>
      <c r="G89" s="22" t="s">
        <v>187</v>
      </c>
    </row>
    <row r="90" spans="2:7" x14ac:dyDescent="0.3">
      <c r="B90" s="19"/>
      <c r="E90" s="154" t="s">
        <v>231</v>
      </c>
      <c r="F90" s="167"/>
      <c r="G90" s="113" t="str">
        <f>VLOOKUP(B91,Tab_Drucker,2,FALSE)</f>
        <v xml:space="preserve">   </v>
      </c>
    </row>
    <row r="91" spans="2:7" x14ac:dyDescent="0.3">
      <c r="B91" s="35" t="s">
        <v>160</v>
      </c>
      <c r="C91" s="36" t="s">
        <v>120</v>
      </c>
      <c r="D91" s="34" t="s">
        <v>120</v>
      </c>
      <c r="E91" s="156"/>
      <c r="F91" s="157"/>
      <c r="G91" s="98"/>
    </row>
    <row r="92" spans="2:7" x14ac:dyDescent="0.3">
      <c r="B92" s="19"/>
      <c r="G92" s="20"/>
    </row>
    <row r="93" spans="2:7" x14ac:dyDescent="0.3">
      <c r="B93" s="150"/>
      <c r="C93" s="151"/>
      <c r="D93" s="151"/>
      <c r="E93" s="151"/>
      <c r="F93" s="151"/>
      <c r="G93" s="152"/>
    </row>
    <row r="94" spans="2:7" x14ac:dyDescent="0.3">
      <c r="B94" s="153" t="s">
        <v>106</v>
      </c>
      <c r="C94" s="154"/>
      <c r="D94" s="154"/>
      <c r="E94" s="154"/>
      <c r="F94" s="154"/>
      <c r="G94" s="155"/>
    </row>
    <row r="95" spans="2:7" x14ac:dyDescent="0.3">
      <c r="B95" s="19"/>
      <c r="G95" s="20"/>
    </row>
    <row r="96" spans="2:7" x14ac:dyDescent="0.3">
      <c r="B96" s="146" t="s">
        <v>131</v>
      </c>
      <c r="C96" s="147"/>
      <c r="D96" s="147"/>
      <c r="E96" s="147"/>
      <c r="F96" s="147"/>
      <c r="G96" s="148"/>
    </row>
    <row r="97" spans="2:7" x14ac:dyDescent="0.3">
      <c r="B97" s="146"/>
      <c r="C97" s="147"/>
      <c r="D97" s="147"/>
      <c r="E97" s="147"/>
      <c r="F97" s="147"/>
      <c r="G97" s="148"/>
    </row>
    <row r="98" spans="2:7" x14ac:dyDescent="0.3">
      <c r="B98" s="146"/>
      <c r="C98" s="147"/>
      <c r="D98" s="147"/>
      <c r="E98" s="147"/>
      <c r="F98" s="147"/>
      <c r="G98" s="148"/>
    </row>
    <row r="99" spans="2:7" x14ac:dyDescent="0.3">
      <c r="B99" s="146"/>
      <c r="C99" s="147"/>
      <c r="D99" s="147"/>
      <c r="E99" s="147"/>
      <c r="F99" s="147"/>
      <c r="G99" s="148"/>
    </row>
    <row r="100" spans="2:7" x14ac:dyDescent="0.3">
      <c r="B100" s="146"/>
      <c r="C100" s="147"/>
      <c r="D100" s="147"/>
      <c r="E100" s="147"/>
      <c r="F100" s="147"/>
      <c r="G100" s="148"/>
    </row>
    <row r="101" spans="2:7" ht="15" thickBot="1" x14ac:dyDescent="0.35">
      <c r="B101" s="139" t="s">
        <v>107</v>
      </c>
      <c r="C101" s="140"/>
      <c r="D101" s="140"/>
      <c r="E101" s="140"/>
      <c r="F101" s="140"/>
      <c r="G101" s="141"/>
    </row>
    <row r="102" spans="2:7" x14ac:dyDescent="0.3"/>
    <row r="103" spans="2:7" x14ac:dyDescent="0.3"/>
    <row r="104" spans="2:7" x14ac:dyDescent="0.3"/>
    <row r="105" spans="2:7" x14ac:dyDescent="0.3"/>
    <row r="106" spans="2:7" x14ac:dyDescent="0.3"/>
    <row r="107" spans="2:7" x14ac:dyDescent="0.3"/>
    <row r="108" spans="2:7" x14ac:dyDescent="0.3"/>
    <row r="109" spans="2:7" x14ac:dyDescent="0.3"/>
    <row r="110" spans="2:7" x14ac:dyDescent="0.3"/>
    <row r="111" spans="2:7" x14ac:dyDescent="0.3"/>
    <row r="112" spans="2:7" x14ac:dyDescent="0.3"/>
    <row r="113" x14ac:dyDescent="0.3"/>
  </sheetData>
  <sheetProtection algorithmName="SHA-512" hashValue="FupCxaxOnrgVpiGJn0RLW5OeCbVYTJvsjBKxRssYGT9c2eahAzwDgIJkt4Dua56MRFAjBD5qeKzfIL7YsZXwBg==" saltValue="8Ne5QEtM7ce0ikB52vOVvA==" spinCount="100000" sheet="1" selectLockedCells="1"/>
  <mergeCells count="38">
    <mergeCell ref="E56:F56"/>
    <mergeCell ref="E73:F73"/>
    <mergeCell ref="E90:F90"/>
    <mergeCell ref="E40:F40"/>
    <mergeCell ref="E57:F57"/>
    <mergeCell ref="E74:F74"/>
    <mergeCell ref="E91:F91"/>
    <mergeCell ref="I5:J5"/>
    <mergeCell ref="E38:F38"/>
    <mergeCell ref="B77:G77"/>
    <mergeCell ref="B42:G42"/>
    <mergeCell ref="B43:G43"/>
    <mergeCell ref="B45:G49"/>
    <mergeCell ref="B50:G50"/>
    <mergeCell ref="E55:F55"/>
    <mergeCell ref="B59:G59"/>
    <mergeCell ref="C19:D19"/>
    <mergeCell ref="C11:D11"/>
    <mergeCell ref="C13:D13"/>
    <mergeCell ref="C15:D15"/>
    <mergeCell ref="C26:L33"/>
    <mergeCell ref="E39:F39"/>
    <mergeCell ref="B101:G101"/>
    <mergeCell ref="H8:I8"/>
    <mergeCell ref="H10:I10"/>
    <mergeCell ref="I12:J12"/>
    <mergeCell ref="H17:K17"/>
    <mergeCell ref="B79:G83"/>
    <mergeCell ref="B84:G84"/>
    <mergeCell ref="E89:F89"/>
    <mergeCell ref="B93:G93"/>
    <mergeCell ref="B94:G94"/>
    <mergeCell ref="B96:G100"/>
    <mergeCell ref="B60:G60"/>
    <mergeCell ref="B62:G66"/>
    <mergeCell ref="B67:G67"/>
    <mergeCell ref="E72:F72"/>
    <mergeCell ref="B76:G76"/>
  </mergeCells>
  <dataValidations count="5">
    <dataValidation type="list" allowBlank="1" showInputMessage="1" showErrorMessage="1" sqref="C15:D15" xr:uid="{CD123398-2E94-48FD-92FC-752B09007107}">
      <formula1>INDIRECT($C$13)</formula1>
    </dataValidation>
    <dataValidation type="list" allowBlank="1" showInputMessage="1" showErrorMessage="1" sqref="C40:D40" xr:uid="{A5F303FA-60F1-4410-87E2-2F58C57118D5}">
      <formula1>INDIRECT($B$40)</formula1>
    </dataValidation>
    <dataValidation type="list" allowBlank="1" showInputMessage="1" showErrorMessage="1" sqref="C57:D57" xr:uid="{5D2F791F-DD6D-4376-B677-1D7E311F0E46}">
      <formula1>INDIRECT($B$57)</formula1>
    </dataValidation>
    <dataValidation type="list" allowBlank="1" showInputMessage="1" showErrorMessage="1" sqref="C74:D74" xr:uid="{FEA6B6C2-5CF4-4621-82F2-3EEE79AC6C08}">
      <formula1>INDIRECT($B$74)</formula1>
    </dataValidation>
    <dataValidation type="list" allowBlank="1" showInputMessage="1" showErrorMessage="1" sqref="C91:D91" xr:uid="{A4477BB1-C7E1-4372-BB26-20AC4324CA42}">
      <formula1>INDIRECT($B$91)</formula1>
    </dataValidation>
  </dataValidations>
  <pageMargins left="0" right="0" top="0" bottom="0" header="0" footer="0"/>
  <pageSetup paperSize="9" scale="55" fitToHeight="2" orientation="portrait" r:id="rId1"/>
  <rowBreaks count="1" manualBreakCount="1">
    <brk id="51" max="16383" man="1"/>
  </rowBreaks>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2B5A5DC6-B973-458C-A7B2-FDC9DDA055FA}">
          <x14:formula1>
            <xm:f>FAKDPT!$A$17:$A$21</xm:f>
          </x14:formula1>
          <xm:sqref>C13:D13</xm:sqref>
        </x14:dataValidation>
        <x14:dataValidation type="list" allowBlank="1" showInputMessage="1" showErrorMessage="1" xr:uid="{A6F09756-44C3-4A59-B960-4F6B85B6F81F}">
          <x14:formula1>
            <xm:f>Tutors!$A$2:$A$8</xm:f>
          </x14:formula1>
          <xm:sqref>I5:J5</xm:sqref>
        </x14:dataValidation>
        <x14:dataValidation type="list" allowBlank="1" showInputMessage="1" showErrorMessage="1" xr:uid="{FB232920-2C03-412B-9039-8AE178E6F456}">
          <x14:formula1>
            <xm:f>Projects!$A$4:$A$14</xm:f>
          </x14:formula1>
          <xm:sqref>C17</xm:sqref>
        </x14:dataValidation>
        <x14:dataValidation type="list" allowBlank="1" showInputMessage="1" showErrorMessage="1" xr:uid="{B1550629-ADF9-4E11-9A5D-31D08E614DA5}">
          <x14:formula1>
            <xm:f>Projects!$H$4:$H$5</xm:f>
          </x14:formula1>
          <xm:sqref>J8 L17 I14 H40</xm:sqref>
        </x14:dataValidation>
        <x14:dataValidation type="list" allowBlank="1" showInputMessage="1" showErrorMessage="1" xr:uid="{00E2172F-89B7-4168-837E-F8A27153FA57}">
          <x14:formula1>
            <xm:f>Printer!$A$2:$A$14</xm:f>
          </x14:formula1>
          <xm:sqref>B40 B91 B74 B57</xm:sqref>
        </x14:dataValidation>
        <x14:dataValidation type="list" allowBlank="1" showInputMessage="1" showErrorMessage="1" xr:uid="{9E1C5D91-6264-4D7D-84E1-17B37B885E78}">
          <x14:formula1>
            <xm:f>Projects!$H$7:$H$9</xm:f>
          </x14:formula1>
          <xm:sqref>J10</xm:sqref>
        </x14:dataValidation>
        <x14:dataValidation type="list" allowBlank="1" showInputMessage="1" showErrorMessage="1" xr:uid="{FE0C7A82-DA2E-4298-934D-0BB975878561}">
          <x14:formula1>
            <xm:f>Projects!$C$4:$C$11</xm:f>
          </x14:formula1>
          <xm:sqref>C23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CD705-D94D-4938-B8B4-88DA71C44C56}">
  <sheetPr codeName="Tabelle8"/>
  <dimension ref="A1:M15"/>
  <sheetViews>
    <sheetView topLeftCell="C1" workbookViewId="0">
      <selection activeCell="B15" sqref="B15"/>
    </sheetView>
  </sheetViews>
  <sheetFormatPr baseColWidth="10" defaultRowHeight="14.4" x14ac:dyDescent="0.3"/>
  <cols>
    <col min="1" max="1" width="18.33203125" style="89" customWidth="1"/>
    <col min="2" max="2" width="20.77734375" style="91" customWidth="1"/>
    <col min="3" max="3" width="19" style="89" customWidth="1"/>
    <col min="4" max="4" width="15" style="91" customWidth="1"/>
    <col min="5" max="5" width="16.6640625" style="89" customWidth="1"/>
    <col min="6" max="6" width="18.6640625" style="91" customWidth="1"/>
    <col min="7" max="7" width="17.77734375" style="89" customWidth="1"/>
    <col min="8" max="8" width="26.5546875" style="91" customWidth="1"/>
    <col min="9" max="9" width="18.5546875" style="89" customWidth="1"/>
    <col min="10" max="10" width="11.5546875" style="91"/>
    <col min="11" max="11" width="14" style="89" customWidth="1"/>
    <col min="12" max="12" width="14.33203125" style="91" customWidth="1"/>
    <col min="13" max="13" width="23.44140625" style="89" customWidth="1"/>
    <col min="14" max="16384" width="11.5546875" style="85"/>
  </cols>
  <sheetData>
    <row r="1" spans="1:13" x14ac:dyDescent="0.3">
      <c r="A1" s="99" t="s">
        <v>160</v>
      </c>
      <c r="B1" s="100" t="s">
        <v>159</v>
      </c>
      <c r="C1" s="89" t="s">
        <v>72</v>
      </c>
      <c r="D1" s="91" t="s">
        <v>73</v>
      </c>
      <c r="E1" s="89" t="s">
        <v>74</v>
      </c>
      <c r="F1" s="91" t="s">
        <v>75</v>
      </c>
      <c r="G1" s="89" t="s">
        <v>76</v>
      </c>
      <c r="H1" s="91" t="s">
        <v>77</v>
      </c>
      <c r="I1" s="89" t="s">
        <v>78</v>
      </c>
      <c r="J1" s="91" t="s">
        <v>79</v>
      </c>
      <c r="K1" s="89" t="s">
        <v>80</v>
      </c>
      <c r="L1" s="91" t="s">
        <v>81</v>
      </c>
      <c r="M1" s="89" t="s">
        <v>153</v>
      </c>
    </row>
    <row r="2" spans="1:13" x14ac:dyDescent="0.3">
      <c r="A2" s="99"/>
    </row>
    <row r="5" spans="1:13" x14ac:dyDescent="0.3">
      <c r="A5" s="89" t="s">
        <v>120</v>
      </c>
      <c r="B5" s="91" t="s">
        <v>120</v>
      </c>
      <c r="C5" s="90" t="s">
        <v>120</v>
      </c>
      <c r="D5" s="92" t="s">
        <v>120</v>
      </c>
      <c r="E5" s="90" t="s">
        <v>120</v>
      </c>
      <c r="F5" s="92" t="s">
        <v>120</v>
      </c>
      <c r="G5" s="90" t="s">
        <v>120</v>
      </c>
      <c r="H5" s="92" t="s">
        <v>120</v>
      </c>
      <c r="I5" s="90" t="s">
        <v>120</v>
      </c>
      <c r="J5" s="92" t="s">
        <v>120</v>
      </c>
      <c r="K5" s="90" t="s">
        <v>120</v>
      </c>
      <c r="L5" s="92" t="s">
        <v>120</v>
      </c>
      <c r="M5" s="90" t="s">
        <v>120</v>
      </c>
    </row>
    <row r="6" spans="1:13" ht="28.8" x14ac:dyDescent="0.3">
      <c r="C6" s="93" t="s">
        <v>157</v>
      </c>
      <c r="D6" s="94" t="s">
        <v>157</v>
      </c>
      <c r="E6" s="93" t="s">
        <v>157</v>
      </c>
      <c r="F6" s="94" t="s">
        <v>157</v>
      </c>
      <c r="G6" s="93" t="s">
        <v>157</v>
      </c>
      <c r="H6" s="94" t="s">
        <v>157</v>
      </c>
      <c r="I6" s="93" t="s">
        <v>157</v>
      </c>
      <c r="J6" s="92" t="s">
        <v>70</v>
      </c>
      <c r="K6" s="93" t="s">
        <v>157</v>
      </c>
      <c r="L6" s="92" t="s">
        <v>61</v>
      </c>
      <c r="M6" s="93" t="s">
        <v>157</v>
      </c>
    </row>
    <row r="7" spans="1:13" x14ac:dyDescent="0.3">
      <c r="C7" s="90" t="s">
        <v>57</v>
      </c>
      <c r="D7" s="92" t="s">
        <v>57</v>
      </c>
      <c r="E7" s="90" t="s">
        <v>57</v>
      </c>
      <c r="F7" s="92" t="s">
        <v>57</v>
      </c>
      <c r="G7" s="90" t="s">
        <v>57</v>
      </c>
      <c r="H7" s="92" t="s">
        <v>57</v>
      </c>
      <c r="I7" s="90" t="s">
        <v>67</v>
      </c>
      <c r="J7" s="92"/>
      <c r="K7" s="90" t="s">
        <v>71</v>
      </c>
      <c r="L7" s="92"/>
      <c r="M7" s="90" t="s">
        <v>188</v>
      </c>
    </row>
    <row r="8" spans="1:13" x14ac:dyDescent="0.3">
      <c r="C8" s="90" t="s">
        <v>58</v>
      </c>
      <c r="D8" s="92" t="s">
        <v>58</v>
      </c>
      <c r="E8" s="90" t="s">
        <v>58</v>
      </c>
      <c r="F8" s="92" t="s">
        <v>62</v>
      </c>
      <c r="G8" s="90" t="s">
        <v>62</v>
      </c>
      <c r="H8" s="92" t="s">
        <v>62</v>
      </c>
      <c r="I8" s="90" t="s">
        <v>68</v>
      </c>
      <c r="J8" s="92"/>
      <c r="K8" s="90" t="s">
        <v>66</v>
      </c>
      <c r="L8" s="92"/>
      <c r="M8" s="90"/>
    </row>
    <row r="9" spans="1:13" x14ac:dyDescent="0.3">
      <c r="C9" s="90" t="s">
        <v>59</v>
      </c>
      <c r="D9" s="92" t="s">
        <v>59</v>
      </c>
      <c r="E9" s="90" t="s">
        <v>59</v>
      </c>
      <c r="F9" s="92" t="s">
        <v>58</v>
      </c>
      <c r="G9" s="90" t="s">
        <v>58</v>
      </c>
      <c r="H9" s="92" t="s">
        <v>58</v>
      </c>
      <c r="I9" s="90" t="s">
        <v>69</v>
      </c>
      <c r="J9" s="92"/>
      <c r="K9" s="90"/>
      <c r="L9" s="92"/>
      <c r="M9" s="90"/>
    </row>
    <row r="10" spans="1:13" x14ac:dyDescent="0.3">
      <c r="C10" s="90" t="s">
        <v>65</v>
      </c>
      <c r="D10" s="92" t="s">
        <v>65</v>
      </c>
      <c r="E10" s="90" t="s">
        <v>65</v>
      </c>
      <c r="F10" s="92" t="s">
        <v>60</v>
      </c>
      <c r="G10" s="90" t="s">
        <v>60</v>
      </c>
      <c r="H10" s="92" t="s">
        <v>60</v>
      </c>
      <c r="I10" s="90"/>
      <c r="J10" s="92"/>
      <c r="K10" s="90"/>
      <c r="L10" s="92"/>
      <c r="M10" s="90"/>
    </row>
    <row r="11" spans="1:13" x14ac:dyDescent="0.3">
      <c r="C11" s="90" t="s">
        <v>64</v>
      </c>
      <c r="D11" s="92" t="s">
        <v>64</v>
      </c>
      <c r="E11" s="90" t="s">
        <v>64</v>
      </c>
      <c r="F11" s="92" t="s">
        <v>61</v>
      </c>
      <c r="G11" s="90" t="s">
        <v>61</v>
      </c>
      <c r="H11" s="92" t="s">
        <v>61</v>
      </c>
      <c r="I11" s="90"/>
      <c r="J11" s="92"/>
      <c r="K11" s="90"/>
      <c r="L11" s="92"/>
      <c r="M11" s="90"/>
    </row>
    <row r="12" spans="1:13" x14ac:dyDescent="0.3">
      <c r="C12" s="90" t="s">
        <v>156</v>
      </c>
      <c r="D12" s="92" t="s">
        <v>156</v>
      </c>
      <c r="E12" s="90" t="s">
        <v>156</v>
      </c>
      <c r="F12" s="92" t="s">
        <v>63</v>
      </c>
      <c r="G12" s="90" t="s">
        <v>63</v>
      </c>
      <c r="H12" s="92" t="s">
        <v>63</v>
      </c>
      <c r="I12" s="90"/>
      <c r="J12" s="92"/>
      <c r="K12" s="90"/>
      <c r="L12" s="92"/>
      <c r="M12" s="90"/>
    </row>
    <row r="13" spans="1:13" x14ac:dyDescent="0.3">
      <c r="C13" s="90"/>
      <c r="D13" s="92"/>
      <c r="E13" s="90"/>
      <c r="F13" s="92" t="s">
        <v>66</v>
      </c>
      <c r="G13" s="90" t="s">
        <v>66</v>
      </c>
      <c r="H13" s="92" t="s">
        <v>66</v>
      </c>
      <c r="I13" s="90"/>
      <c r="J13" s="92"/>
      <c r="K13" s="90"/>
      <c r="L13" s="92"/>
      <c r="M13" s="90"/>
    </row>
    <row r="14" spans="1:13" x14ac:dyDescent="0.3">
      <c r="C14" s="90"/>
      <c r="D14" s="92"/>
      <c r="E14" s="90"/>
      <c r="F14" s="92" t="s">
        <v>155</v>
      </c>
      <c r="G14" s="90" t="s">
        <v>155</v>
      </c>
      <c r="H14" s="92" t="s">
        <v>155</v>
      </c>
      <c r="I14" s="90"/>
      <c r="J14" s="92"/>
      <c r="K14" s="90"/>
      <c r="L14" s="92"/>
      <c r="M14" s="90"/>
    </row>
    <row r="15" spans="1:13" x14ac:dyDescent="0.3">
      <c r="F15" s="91" t="s">
        <v>179</v>
      </c>
      <c r="G15" s="89" t="s">
        <v>179</v>
      </c>
      <c r="H15" s="91" t="s">
        <v>179</v>
      </c>
    </row>
  </sheetData>
  <phoneticPr fontId="2" type="noConversion"/>
  <pageMargins left="0.7" right="0.7" top="0.78740157499999996" bottom="0.78740157499999996" header="0.3" footer="0.3"/>
  <pageSetup paperSize="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D070D-1DF7-404B-81E4-8CD318D60A85}">
  <sheetPr codeName="Tabelle9"/>
  <dimension ref="A1:K13"/>
  <sheetViews>
    <sheetView workbookViewId="0">
      <selection activeCell="D21" sqref="D21"/>
    </sheetView>
  </sheetViews>
  <sheetFormatPr baseColWidth="10" defaultRowHeight="14.4" x14ac:dyDescent="0.3"/>
  <cols>
    <col min="1" max="1" width="15.5546875" customWidth="1"/>
    <col min="2" max="2" width="13.77734375" customWidth="1"/>
    <col min="3" max="3" width="18.109375" customWidth="1"/>
    <col min="4" max="4" width="28.6640625" customWidth="1"/>
    <col min="11" max="11" width="23.44140625" customWidth="1"/>
  </cols>
  <sheetData>
    <row r="1" spans="1:11" x14ac:dyDescent="0.3">
      <c r="A1" t="s">
        <v>0</v>
      </c>
      <c r="B1" t="s">
        <v>1</v>
      </c>
      <c r="C1" t="s">
        <v>2</v>
      </c>
      <c r="D1" t="s">
        <v>3</v>
      </c>
      <c r="E1" s="85" t="s">
        <v>4</v>
      </c>
      <c r="K1" t="s">
        <v>153</v>
      </c>
    </row>
    <row r="2" spans="1:11" x14ac:dyDescent="0.3">
      <c r="A2" s="1" t="s">
        <v>5</v>
      </c>
      <c r="B2" s="1"/>
      <c r="C2" s="1" t="s">
        <v>5</v>
      </c>
      <c r="D2" s="1"/>
      <c r="E2" s="86"/>
    </row>
    <row r="3" spans="1:11" x14ac:dyDescent="0.3">
      <c r="A3" s="2" t="s">
        <v>6</v>
      </c>
      <c r="B3" s="2" t="s">
        <v>7</v>
      </c>
      <c r="C3" s="2" t="str">
        <f>_xlfn.TEXTJOIN(" ",TRUE,$A3,$B3)</f>
        <v>Benjamin Ohff</v>
      </c>
      <c r="D3" s="2" t="str">
        <f>_xlfn.TEXTJOIN("@",TRUE,_xlfn.TEXTJOIN(".",TRUE,$A3,$B3),"haw-hamburg.de")</f>
        <v>Benjamin.Ohff@haw-hamburg.de</v>
      </c>
      <c r="E3" s="87" t="str">
        <f t="shared" ref="E3:E12" si="0">UPPER(CONCATENATE(LEFT($A3,1),LEFT($B3,1)))</f>
        <v>BO</v>
      </c>
    </row>
    <row r="4" spans="1:11" x14ac:dyDescent="0.3">
      <c r="A4" s="1" t="s">
        <v>8</v>
      </c>
      <c r="B4" s="1" t="s">
        <v>9</v>
      </c>
      <c r="C4" s="1" t="str">
        <f t="shared" ref="C4:C12" si="1">_xlfn.TEXTJOIN(" ",TRUE,$A4,$B4)</f>
        <v>Aaron Petersen</v>
      </c>
      <c r="D4" s="1" t="str">
        <f t="shared" ref="D4:D8" si="2">_xlfn.TEXTJOIN("@",TRUE,_xlfn.TEXTJOIN(".",TRUE,$A4,$B4),"haw-hamburg.de")</f>
        <v>Aaron.Petersen@haw-hamburg.de</v>
      </c>
      <c r="E4" s="86" t="str">
        <f t="shared" si="0"/>
        <v>AP</v>
      </c>
    </row>
    <row r="5" spans="1:11" x14ac:dyDescent="0.3">
      <c r="A5" s="2" t="s">
        <v>10</v>
      </c>
      <c r="B5" s="2" t="s">
        <v>11</v>
      </c>
      <c r="C5" s="2" t="str">
        <f>_xlfn.TEXTJOIN(" ",TRUE,$A5,$B5)</f>
        <v>Tobias Brinkmann</v>
      </c>
      <c r="D5" s="2" t="str">
        <f t="shared" si="2"/>
        <v>Tobias.Brinkmann@haw-hamburg.de</v>
      </c>
      <c r="E5" s="87" t="str">
        <f t="shared" si="0"/>
        <v>TB</v>
      </c>
      <c r="K5" t="s">
        <v>120</v>
      </c>
    </row>
    <row r="6" spans="1:11" x14ac:dyDescent="0.3">
      <c r="A6" s="1" t="s">
        <v>12</v>
      </c>
      <c r="B6" s="1" t="s">
        <v>13</v>
      </c>
      <c r="C6" s="1" t="str">
        <f t="shared" si="1"/>
        <v>Brianna Diaz</v>
      </c>
      <c r="D6" s="1" t="str">
        <f t="shared" si="2"/>
        <v>Brianna.Diaz@haw-hamburg.de</v>
      </c>
      <c r="E6" s="86" t="str">
        <f t="shared" si="0"/>
        <v>BD</v>
      </c>
      <c r="K6" t="s">
        <v>154</v>
      </c>
    </row>
    <row r="7" spans="1:11" x14ac:dyDescent="0.3">
      <c r="A7" s="2" t="s">
        <v>14</v>
      </c>
      <c r="B7" s="2" t="s">
        <v>15</v>
      </c>
      <c r="C7" s="2" t="str">
        <f t="shared" si="1"/>
        <v>Philipp Molitor</v>
      </c>
      <c r="D7" s="2" t="str">
        <f t="shared" si="2"/>
        <v>Philipp.Molitor@haw-hamburg.de</v>
      </c>
      <c r="E7" s="87" t="str">
        <f t="shared" si="0"/>
        <v>PM</v>
      </c>
    </row>
    <row r="8" spans="1:11" x14ac:dyDescent="0.3">
      <c r="A8" s="1" t="s">
        <v>16</v>
      </c>
      <c r="B8" s="1" t="s">
        <v>17</v>
      </c>
      <c r="C8" s="1" t="str">
        <f t="shared" si="1"/>
        <v>Jens Telgkamp</v>
      </c>
      <c r="D8" s="1" t="str">
        <f t="shared" si="2"/>
        <v>Jens.Telgkamp@haw-hamburg.de</v>
      </c>
      <c r="E8" s="86" t="str">
        <f t="shared" si="0"/>
        <v>JT</v>
      </c>
    </row>
    <row r="9" spans="1:11" x14ac:dyDescent="0.3">
      <c r="A9" s="2"/>
      <c r="B9" s="2"/>
      <c r="C9" s="2" t="str">
        <f t="shared" si="1"/>
        <v/>
      </c>
      <c r="D9" s="2"/>
      <c r="E9" s="87" t="str">
        <f t="shared" si="0"/>
        <v/>
      </c>
    </row>
    <row r="10" spans="1:11" x14ac:dyDescent="0.3">
      <c r="A10" s="1"/>
      <c r="B10" s="1"/>
      <c r="C10" s="1" t="str">
        <f t="shared" si="1"/>
        <v/>
      </c>
      <c r="D10" s="1"/>
      <c r="E10" s="86" t="str">
        <f t="shared" si="0"/>
        <v/>
      </c>
    </row>
    <row r="11" spans="1:11" x14ac:dyDescent="0.3">
      <c r="A11" s="2"/>
      <c r="B11" s="2"/>
      <c r="C11" s="2" t="str">
        <f t="shared" si="1"/>
        <v/>
      </c>
      <c r="D11" s="2"/>
      <c r="E11" s="87" t="str">
        <f t="shared" si="0"/>
        <v/>
      </c>
    </row>
    <row r="12" spans="1:11" x14ac:dyDescent="0.3">
      <c r="A12" s="1"/>
      <c r="B12" s="1"/>
      <c r="C12" s="1" t="str">
        <f t="shared" si="1"/>
        <v/>
      </c>
      <c r="D12" s="1"/>
      <c r="E12" s="86" t="str">
        <f t="shared" si="0"/>
        <v/>
      </c>
    </row>
    <row r="13" spans="1:11" x14ac:dyDescent="0.3">
      <c r="A13" t="s">
        <v>153</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2C95D-CE0E-4ED5-9AEA-C2127895D16F}">
  <sheetPr codeName="Tabelle2"/>
  <dimension ref="A1:L106"/>
  <sheetViews>
    <sheetView topLeftCell="A41" zoomScale="85" zoomScaleNormal="85" workbookViewId="0">
      <selection activeCell="L2" sqref="L2"/>
    </sheetView>
  </sheetViews>
  <sheetFormatPr baseColWidth="10" defaultColWidth="0" defaultRowHeight="14.4" zeroHeight="1" x14ac:dyDescent="0.3"/>
  <cols>
    <col min="1" max="1" width="3.109375" style="10" customWidth="1"/>
    <col min="2" max="7" width="21.88671875" style="11" customWidth="1"/>
    <col min="8" max="8" width="26.33203125" style="10" customWidth="1"/>
    <col min="9" max="9" width="2.44140625" style="10" customWidth="1"/>
    <col min="10" max="11" width="8.88671875" style="10" customWidth="1"/>
    <col min="12" max="12" width="8.88671875" style="65" customWidth="1"/>
    <col min="13" max="16384" width="8.88671875" style="10" hidden="1"/>
  </cols>
  <sheetData>
    <row r="1" spans="1:12" x14ac:dyDescent="0.3">
      <c r="L1" s="137" t="str">
        <f>MISC!K8</f>
        <v>V10.4_JAN24</v>
      </c>
    </row>
    <row r="2" spans="1:12" x14ac:dyDescent="0.3"/>
    <row r="3" spans="1:12" x14ac:dyDescent="0.3"/>
    <row r="4" spans="1:12" x14ac:dyDescent="0.3"/>
    <row r="5" spans="1:12" x14ac:dyDescent="0.3"/>
    <row r="6" spans="1:12" x14ac:dyDescent="0.3"/>
    <row r="7" spans="1:12" ht="21" x14ac:dyDescent="0.4">
      <c r="A7" s="127"/>
      <c r="B7" s="128" t="s">
        <v>208</v>
      </c>
      <c r="C7" s="129"/>
      <c r="D7" s="129"/>
      <c r="E7" s="129"/>
      <c r="F7" s="129"/>
      <c r="G7" s="129"/>
      <c r="H7" s="127"/>
      <c r="I7" s="127"/>
      <c r="J7" s="127"/>
      <c r="K7" s="127"/>
      <c r="L7" s="127"/>
    </row>
    <row r="8" spans="1:12" x14ac:dyDescent="0.3"/>
    <row r="9" spans="1:12" x14ac:dyDescent="0.3">
      <c r="B9" s="171" t="s">
        <v>145</v>
      </c>
      <c r="C9" s="171"/>
      <c r="D9" s="171"/>
      <c r="E9" s="171"/>
      <c r="F9" s="171"/>
      <c r="G9" s="171"/>
      <c r="H9" s="171"/>
      <c r="I9" s="171"/>
      <c r="J9" s="171"/>
      <c r="K9" s="171"/>
      <c r="L9" s="66"/>
    </row>
    <row r="10" spans="1:12" x14ac:dyDescent="0.3">
      <c r="B10" s="59"/>
      <c r="C10" s="60"/>
      <c r="D10" s="60"/>
      <c r="E10" s="60"/>
      <c r="F10" s="60"/>
      <c r="G10" s="60"/>
      <c r="H10" s="60"/>
      <c r="I10" s="60"/>
      <c r="J10" s="60"/>
      <c r="K10" s="60"/>
      <c r="L10" s="67"/>
    </row>
    <row r="11" spans="1:12" x14ac:dyDescent="0.3">
      <c r="B11" s="170" t="s">
        <v>216</v>
      </c>
      <c r="C11" s="170"/>
      <c r="D11" s="170"/>
      <c r="E11" s="170"/>
      <c r="F11" s="170"/>
      <c r="G11" s="170"/>
      <c r="H11" s="170"/>
      <c r="I11" s="170"/>
      <c r="J11" s="170"/>
      <c r="K11" s="170"/>
      <c r="L11" s="68"/>
    </row>
    <row r="12" spans="1:12" x14ac:dyDescent="0.3">
      <c r="B12" s="59"/>
      <c r="C12" s="60"/>
      <c r="D12" s="62"/>
      <c r="E12" s="62"/>
      <c r="F12" s="62"/>
      <c r="G12" s="62"/>
      <c r="H12" s="62"/>
      <c r="I12" s="62"/>
      <c r="J12" s="62"/>
      <c r="K12" s="62"/>
      <c r="L12" s="69"/>
    </row>
    <row r="13" spans="1:12" ht="16.8" customHeight="1" x14ac:dyDescent="0.3">
      <c r="B13" s="170" t="s">
        <v>217</v>
      </c>
      <c r="C13" s="170"/>
      <c r="D13" s="170"/>
      <c r="E13" s="170"/>
      <c r="F13" s="170"/>
      <c r="G13" s="170"/>
      <c r="H13" s="170"/>
      <c r="I13" s="170"/>
      <c r="J13" s="170"/>
      <c r="K13" s="170"/>
      <c r="L13" s="68"/>
    </row>
    <row r="14" spans="1:12" x14ac:dyDescent="0.3">
      <c r="B14" s="59"/>
      <c r="C14" s="63"/>
      <c r="D14" s="63"/>
      <c r="E14" s="63"/>
      <c r="F14" s="63"/>
      <c r="G14" s="63"/>
      <c r="H14" s="63"/>
      <c r="I14" s="63"/>
      <c r="J14" s="63"/>
      <c r="K14" s="63"/>
      <c r="L14" s="70"/>
    </row>
    <row r="15" spans="1:12" x14ac:dyDescent="0.3">
      <c r="B15" s="59"/>
      <c r="C15" s="64"/>
      <c r="D15" s="64"/>
      <c r="E15" s="64"/>
      <c r="F15" s="64"/>
      <c r="G15" s="64"/>
      <c r="H15" s="64"/>
      <c r="I15" s="64"/>
      <c r="J15" s="64"/>
      <c r="K15" s="64"/>
      <c r="L15" s="71"/>
    </row>
    <row r="16" spans="1:12" x14ac:dyDescent="0.3">
      <c r="B16" s="171" t="s">
        <v>146</v>
      </c>
      <c r="C16" s="171"/>
      <c r="D16" s="171"/>
      <c r="E16" s="171"/>
      <c r="F16" s="171"/>
      <c r="G16" s="171"/>
      <c r="H16" s="171"/>
      <c r="I16" s="171"/>
      <c r="J16" s="171"/>
      <c r="K16" s="171"/>
      <c r="L16" s="66"/>
    </row>
    <row r="17" spans="2:12" x14ac:dyDescent="0.3">
      <c r="B17" s="59"/>
      <c r="C17" s="60"/>
      <c r="D17" s="60"/>
      <c r="E17" s="60"/>
      <c r="F17" s="60"/>
      <c r="G17" s="60"/>
      <c r="H17" s="60"/>
      <c r="I17" s="60"/>
      <c r="J17" s="60"/>
      <c r="K17" s="60"/>
      <c r="L17" s="67"/>
    </row>
    <row r="18" spans="2:12" x14ac:dyDescent="0.3">
      <c r="B18" s="170" t="s">
        <v>218</v>
      </c>
      <c r="C18" s="170"/>
      <c r="D18" s="170"/>
      <c r="E18" s="170"/>
      <c r="F18" s="170"/>
      <c r="G18" s="170"/>
      <c r="H18" s="170"/>
      <c r="I18" s="170"/>
      <c r="J18" s="170"/>
      <c r="K18" s="170"/>
      <c r="L18" s="68"/>
    </row>
    <row r="19" spans="2:12" x14ac:dyDescent="0.3">
      <c r="B19" s="61"/>
      <c r="C19" s="61"/>
      <c r="D19" s="61"/>
      <c r="E19" s="61"/>
      <c r="F19" s="61"/>
      <c r="G19" s="61"/>
      <c r="H19" s="61"/>
      <c r="I19" s="61"/>
      <c r="J19" s="61"/>
      <c r="K19" s="61"/>
      <c r="L19" s="68"/>
    </row>
    <row r="20" spans="2:12" ht="33" customHeight="1" x14ac:dyDescent="0.3">
      <c r="B20" s="170" t="s">
        <v>210</v>
      </c>
      <c r="C20" s="176"/>
      <c r="D20" s="176"/>
      <c r="E20" s="176"/>
      <c r="F20" s="176"/>
      <c r="G20" s="176"/>
      <c r="H20" s="176"/>
      <c r="I20" s="176"/>
      <c r="J20" s="176"/>
      <c r="K20" s="176"/>
      <c r="L20" s="68"/>
    </row>
    <row r="21" spans="2:12" x14ac:dyDescent="0.3">
      <c r="B21" s="59"/>
      <c r="C21" s="60"/>
      <c r="D21" s="62"/>
      <c r="E21" s="62"/>
      <c r="F21" s="62"/>
      <c r="G21" s="62"/>
      <c r="H21" s="62"/>
      <c r="I21" s="62"/>
      <c r="J21" s="62"/>
      <c r="K21" s="62"/>
      <c r="L21" s="69"/>
    </row>
    <row r="22" spans="2:12" ht="42" customHeight="1" x14ac:dyDescent="0.3">
      <c r="B22" s="170" t="s">
        <v>219</v>
      </c>
      <c r="C22" s="170"/>
      <c r="D22" s="170"/>
      <c r="E22" s="170"/>
      <c r="F22" s="170"/>
      <c r="G22" s="170"/>
      <c r="H22" s="170"/>
      <c r="I22" s="170"/>
      <c r="J22" s="170"/>
      <c r="K22" s="170"/>
      <c r="L22" s="68"/>
    </row>
    <row r="23" spans="2:12" ht="19.2" customHeight="1" x14ac:dyDescent="0.3">
      <c r="B23" s="61"/>
      <c r="C23" s="61"/>
      <c r="D23" s="61"/>
      <c r="E23" s="61"/>
      <c r="F23" s="61"/>
      <c r="G23" s="61"/>
      <c r="H23" s="61"/>
      <c r="I23" s="61"/>
      <c r="J23" s="61"/>
      <c r="K23" s="61"/>
      <c r="L23" s="68"/>
    </row>
    <row r="24" spans="2:12" ht="24.6" customHeight="1" x14ac:dyDescent="0.3">
      <c r="B24" s="170" t="s">
        <v>211</v>
      </c>
      <c r="C24" s="176"/>
      <c r="D24" s="176"/>
      <c r="E24" s="176"/>
      <c r="F24" s="176"/>
      <c r="G24" s="176"/>
      <c r="H24" s="176"/>
      <c r="I24" s="176"/>
      <c r="J24" s="176"/>
      <c r="K24" s="61"/>
      <c r="L24" s="68"/>
    </row>
    <row r="25" spans="2:12" x14ac:dyDescent="0.3">
      <c r="B25" s="59"/>
      <c r="C25" s="60"/>
      <c r="D25" s="60"/>
      <c r="E25" s="60"/>
      <c r="F25" s="60"/>
      <c r="G25" s="60"/>
      <c r="H25" s="60"/>
      <c r="I25" s="60"/>
      <c r="J25" s="60"/>
      <c r="K25" s="60"/>
      <c r="L25" s="67"/>
    </row>
    <row r="26" spans="2:12" ht="30" customHeight="1" x14ac:dyDescent="0.3">
      <c r="B26" s="170" t="s">
        <v>212</v>
      </c>
      <c r="C26" s="170"/>
      <c r="D26" s="170"/>
      <c r="E26" s="170"/>
      <c r="F26" s="170"/>
      <c r="G26" s="170"/>
      <c r="H26" s="170"/>
      <c r="I26" s="170"/>
      <c r="J26" s="170"/>
      <c r="K26" s="170"/>
      <c r="L26" s="68"/>
    </row>
    <row r="27" spans="2:12" x14ac:dyDescent="0.3">
      <c r="B27" s="59"/>
      <c r="C27" s="60"/>
      <c r="D27" s="60"/>
      <c r="E27" s="60"/>
      <c r="F27" s="60"/>
      <c r="G27" s="60"/>
      <c r="H27" s="60"/>
      <c r="I27" s="60"/>
      <c r="J27" s="60"/>
      <c r="K27" s="60"/>
      <c r="L27" s="67"/>
    </row>
    <row r="28" spans="2:12" ht="17.399999999999999" customHeight="1" x14ac:dyDescent="0.3">
      <c r="B28" s="170" t="s">
        <v>213</v>
      </c>
      <c r="C28" s="170"/>
      <c r="D28" s="170"/>
      <c r="E28" s="170"/>
      <c r="F28" s="170"/>
      <c r="G28" s="170"/>
      <c r="H28" s="170"/>
      <c r="I28" s="170"/>
      <c r="J28" s="170"/>
      <c r="K28" s="170"/>
      <c r="L28" s="68"/>
    </row>
    <row r="29" spans="2:12" x14ac:dyDescent="0.3">
      <c r="B29" s="59"/>
      <c r="C29" s="60"/>
      <c r="D29" s="60"/>
      <c r="E29" s="60"/>
      <c r="F29" s="60"/>
      <c r="G29" s="60"/>
      <c r="H29" s="60"/>
      <c r="I29" s="60"/>
      <c r="J29" s="60"/>
      <c r="K29" s="60"/>
      <c r="L29" s="67"/>
    </row>
    <row r="30" spans="2:12" ht="16.8" customHeight="1" x14ac:dyDescent="0.3">
      <c r="B30" s="170" t="s">
        <v>214</v>
      </c>
      <c r="C30" s="170"/>
      <c r="D30" s="170"/>
      <c r="E30" s="170"/>
      <c r="F30" s="170"/>
      <c r="G30" s="170"/>
      <c r="H30" s="170"/>
      <c r="I30" s="170"/>
      <c r="J30" s="170"/>
      <c r="K30" s="170"/>
      <c r="L30" s="68"/>
    </row>
    <row r="31" spans="2:12" x14ac:dyDescent="0.3">
      <c r="B31" s="59"/>
      <c r="C31" s="60"/>
      <c r="D31" s="60"/>
      <c r="E31" s="60"/>
      <c r="F31" s="60"/>
      <c r="G31" s="60"/>
      <c r="H31" s="60"/>
      <c r="I31" s="60"/>
      <c r="J31" s="60"/>
      <c r="K31" s="60"/>
      <c r="L31" s="67"/>
    </row>
    <row r="32" spans="2:12" ht="30" customHeight="1" x14ac:dyDescent="0.3">
      <c r="B32" s="170" t="s">
        <v>220</v>
      </c>
      <c r="C32" s="170"/>
      <c r="D32" s="170"/>
      <c r="E32" s="170"/>
      <c r="F32" s="170"/>
      <c r="G32" s="170"/>
      <c r="H32" s="170"/>
      <c r="I32" s="170"/>
      <c r="J32" s="170"/>
      <c r="K32" s="170"/>
      <c r="L32" s="68"/>
    </row>
    <row r="33" spans="2:12" ht="19.2" customHeight="1" x14ac:dyDescent="0.3">
      <c r="B33" s="61"/>
      <c r="C33" s="61"/>
      <c r="D33" s="61"/>
      <c r="E33" s="61"/>
      <c r="F33" s="61"/>
      <c r="G33" s="61"/>
      <c r="H33" s="61"/>
      <c r="I33" s="61"/>
      <c r="J33" s="61"/>
      <c r="K33" s="61"/>
      <c r="L33" s="68"/>
    </row>
    <row r="34" spans="2:12" ht="30" customHeight="1" x14ac:dyDescent="0.3">
      <c r="B34" s="170" t="s">
        <v>215</v>
      </c>
      <c r="C34" s="176"/>
      <c r="D34" s="176"/>
      <c r="E34" s="176"/>
      <c r="F34" s="176"/>
      <c r="G34" s="176"/>
      <c r="H34" s="176"/>
      <c r="I34" s="176"/>
      <c r="J34" s="176"/>
      <c r="K34" s="61"/>
      <c r="L34" s="68"/>
    </row>
    <row r="35" spans="2:12" x14ac:dyDescent="0.3">
      <c r="B35" s="59"/>
      <c r="C35" s="60"/>
      <c r="D35" s="60"/>
      <c r="E35" s="60"/>
      <c r="F35" s="60"/>
      <c r="G35" s="60"/>
      <c r="H35" s="60"/>
      <c r="I35" s="60"/>
      <c r="J35" s="60"/>
      <c r="K35" s="60"/>
      <c r="L35" s="67"/>
    </row>
    <row r="36" spans="2:12" x14ac:dyDescent="0.3">
      <c r="B36" s="171" t="s">
        <v>147</v>
      </c>
      <c r="C36" s="171"/>
      <c r="D36" s="171"/>
      <c r="E36" s="171"/>
      <c r="F36" s="171"/>
      <c r="G36" s="171"/>
      <c r="H36" s="171"/>
      <c r="I36" s="171"/>
      <c r="J36" s="171"/>
      <c r="K36" s="171"/>
      <c r="L36" s="66"/>
    </row>
    <row r="37" spans="2:12" x14ac:dyDescent="0.3">
      <c r="B37" s="59"/>
      <c r="C37" s="60"/>
      <c r="D37" s="60"/>
      <c r="E37" s="60"/>
      <c r="F37" s="60"/>
      <c r="G37" s="60"/>
      <c r="H37" s="60"/>
      <c r="I37" s="60"/>
      <c r="J37" s="60"/>
      <c r="K37" s="60"/>
      <c r="L37" s="67"/>
    </row>
    <row r="38" spans="2:12" ht="14.4" customHeight="1" x14ac:dyDescent="0.3">
      <c r="B38" s="170" t="s">
        <v>149</v>
      </c>
      <c r="C38" s="170"/>
      <c r="D38" s="170"/>
      <c r="E38" s="170"/>
      <c r="F38" s="170"/>
      <c r="G38" s="170"/>
      <c r="H38" s="170"/>
      <c r="I38" s="170"/>
      <c r="J38" s="170"/>
      <c r="K38" s="170"/>
      <c r="L38" s="68"/>
    </row>
    <row r="39" spans="2:12" ht="14.4" customHeight="1" x14ac:dyDescent="0.3">
      <c r="B39" s="61"/>
      <c r="C39" s="61"/>
      <c r="D39" s="61"/>
      <c r="E39" s="61"/>
      <c r="F39" s="61"/>
      <c r="G39" s="61"/>
      <c r="H39" s="61"/>
      <c r="I39" s="61"/>
      <c r="J39" s="61"/>
      <c r="K39" s="61"/>
      <c r="L39" s="68"/>
    </row>
    <row r="40" spans="2:12" ht="14.4" customHeight="1" x14ac:dyDescent="0.3">
      <c r="B40" s="173" t="s">
        <v>221</v>
      </c>
      <c r="C40" s="175"/>
      <c r="D40" s="175"/>
      <c r="E40" s="175"/>
      <c r="F40" s="175"/>
      <c r="G40" s="175"/>
      <c r="H40" s="175"/>
      <c r="I40" s="175"/>
      <c r="J40" s="175"/>
      <c r="K40" s="175"/>
      <c r="L40" s="68"/>
    </row>
    <row r="41" spans="2:12" ht="14.4" customHeight="1" x14ac:dyDescent="0.3">
      <c r="B41" s="83"/>
      <c r="C41" s="84"/>
      <c r="D41" s="84"/>
      <c r="E41" s="84"/>
      <c r="F41" s="84"/>
      <c r="G41" s="84"/>
      <c r="H41" s="84"/>
      <c r="I41" s="84"/>
      <c r="J41" s="84"/>
      <c r="K41" s="84"/>
      <c r="L41" s="68"/>
    </row>
    <row r="42" spans="2:12" ht="14.4" customHeight="1" x14ac:dyDescent="0.3">
      <c r="B42" s="173" t="s">
        <v>150</v>
      </c>
      <c r="C42" s="174"/>
      <c r="D42" s="174"/>
      <c r="E42" s="174"/>
      <c r="F42" s="174"/>
      <c r="G42" s="174"/>
      <c r="H42" s="174"/>
      <c r="I42" s="174"/>
      <c r="J42" s="174"/>
      <c r="K42" s="174"/>
      <c r="L42" s="68"/>
    </row>
    <row r="43" spans="2:12" ht="14.4" customHeight="1" x14ac:dyDescent="0.3">
      <c r="B43" s="83"/>
      <c r="C43" s="84"/>
      <c r="D43" s="84"/>
      <c r="E43" s="84"/>
      <c r="F43" s="84"/>
      <c r="G43" s="84"/>
      <c r="H43" s="84"/>
      <c r="I43" s="84"/>
      <c r="J43" s="84"/>
      <c r="K43" s="84"/>
      <c r="L43" s="68"/>
    </row>
    <row r="44" spans="2:12" ht="14.4" customHeight="1" x14ac:dyDescent="0.3">
      <c r="B44" s="173" t="s">
        <v>152</v>
      </c>
      <c r="C44" s="174"/>
      <c r="D44" s="174"/>
      <c r="E44" s="174"/>
      <c r="F44" s="174"/>
      <c r="G44" s="174"/>
      <c r="H44" s="174"/>
      <c r="I44" s="174"/>
      <c r="J44" s="174"/>
      <c r="K44" s="174"/>
      <c r="L44" s="68"/>
    </row>
    <row r="45" spans="2:12" ht="14.4" customHeight="1" x14ac:dyDescent="0.3">
      <c r="B45" s="83"/>
      <c r="C45" s="84"/>
      <c r="D45" s="84"/>
      <c r="E45" s="84"/>
      <c r="F45" s="84"/>
      <c r="G45" s="84"/>
      <c r="H45" s="84"/>
      <c r="I45" s="84"/>
      <c r="J45" s="84"/>
      <c r="K45" s="84"/>
      <c r="L45" s="68"/>
    </row>
    <row r="46" spans="2:12" ht="14.4" customHeight="1" x14ac:dyDescent="0.3">
      <c r="B46" s="173" t="s">
        <v>151</v>
      </c>
      <c r="C46" s="174"/>
      <c r="D46" s="174"/>
      <c r="E46" s="174"/>
      <c r="F46" s="174"/>
      <c r="G46" s="174"/>
      <c r="H46" s="174"/>
      <c r="I46" s="174"/>
      <c r="J46" s="174"/>
      <c r="K46" s="174"/>
      <c r="L46" s="68"/>
    </row>
    <row r="47" spans="2:12" ht="14.4" customHeight="1" x14ac:dyDescent="0.3">
      <c r="B47" s="83"/>
      <c r="C47" s="84"/>
      <c r="D47" s="84"/>
      <c r="E47" s="84"/>
      <c r="F47" s="84"/>
      <c r="G47" s="84"/>
      <c r="H47" s="84"/>
      <c r="I47" s="84"/>
      <c r="J47" s="84"/>
      <c r="K47" s="84"/>
      <c r="L47" s="68"/>
    </row>
    <row r="48" spans="2:12" ht="14.4" customHeight="1" x14ac:dyDescent="0.3">
      <c r="B48" s="173" t="s">
        <v>222</v>
      </c>
      <c r="C48" s="175"/>
      <c r="D48" s="175"/>
      <c r="E48" s="175"/>
      <c r="F48" s="175"/>
      <c r="G48" s="175"/>
      <c r="H48" s="175"/>
      <c r="I48" s="84"/>
      <c r="J48" s="84"/>
      <c r="K48" s="84"/>
      <c r="L48" s="68"/>
    </row>
    <row r="49" spans="1:12" ht="14.4" customHeight="1" x14ac:dyDescent="0.3">
      <c r="B49" s="83"/>
      <c r="C49" s="84"/>
      <c r="D49" s="84"/>
      <c r="E49" s="84"/>
      <c r="F49" s="84"/>
      <c r="G49" s="84"/>
      <c r="H49" s="84"/>
      <c r="I49" s="84"/>
      <c r="J49" s="84"/>
      <c r="K49" s="84"/>
      <c r="L49" s="68"/>
    </row>
    <row r="50" spans="1:12" ht="14.4" customHeight="1" x14ac:dyDescent="0.3">
      <c r="B50" s="173" t="s">
        <v>223</v>
      </c>
      <c r="C50" s="175"/>
      <c r="D50" s="175"/>
      <c r="E50" s="175"/>
      <c r="F50" s="175"/>
      <c r="G50" s="175"/>
      <c r="H50" s="175"/>
      <c r="I50" s="175"/>
      <c r="J50" s="84"/>
      <c r="K50" s="84"/>
      <c r="L50" s="68"/>
    </row>
    <row r="51" spans="1:12" x14ac:dyDescent="0.3">
      <c r="B51" s="59"/>
      <c r="C51" s="60"/>
      <c r="D51" s="60"/>
      <c r="E51" s="60"/>
      <c r="F51" s="60"/>
      <c r="G51" s="60"/>
      <c r="H51" s="60"/>
      <c r="I51" s="60"/>
      <c r="J51" s="60"/>
      <c r="K51" s="60"/>
      <c r="L51" s="67"/>
    </row>
    <row r="52" spans="1:12" ht="15.6" customHeight="1" x14ac:dyDescent="0.3">
      <c r="B52" s="170" t="s">
        <v>224</v>
      </c>
      <c r="C52" s="170"/>
      <c r="D52" s="170"/>
      <c r="E52" s="170"/>
      <c r="F52" s="170"/>
      <c r="G52" s="170"/>
      <c r="H52" s="170"/>
      <c r="I52" s="170"/>
      <c r="J52" s="170"/>
      <c r="K52" s="170"/>
      <c r="L52" s="68"/>
    </row>
    <row r="53" spans="1:12" x14ac:dyDescent="0.3">
      <c r="B53" s="59"/>
      <c r="C53" s="60"/>
      <c r="D53" s="60"/>
      <c r="E53" s="60"/>
      <c r="F53" s="60"/>
      <c r="G53" s="60"/>
      <c r="H53" s="60"/>
      <c r="I53" s="60"/>
      <c r="J53" s="60"/>
      <c r="K53" s="60"/>
      <c r="L53" s="67"/>
    </row>
    <row r="54" spans="1:12" x14ac:dyDescent="0.3">
      <c r="B54" s="170" t="s">
        <v>227</v>
      </c>
      <c r="C54" s="170"/>
      <c r="D54" s="170"/>
      <c r="E54" s="170"/>
      <c r="F54" s="170"/>
      <c r="G54" s="170"/>
      <c r="H54" s="170"/>
      <c r="I54" s="170"/>
      <c r="J54" s="170"/>
      <c r="K54" s="170"/>
      <c r="L54" s="68"/>
    </row>
    <row r="55" spans="1:12" x14ac:dyDescent="0.3">
      <c r="B55" s="59"/>
      <c r="C55" s="172"/>
      <c r="D55" s="172"/>
      <c r="E55" s="172"/>
      <c r="F55" s="172"/>
      <c r="G55" s="172"/>
      <c r="H55" s="172"/>
      <c r="I55" s="172"/>
      <c r="J55" s="172"/>
      <c r="K55" s="172"/>
      <c r="L55" s="72"/>
    </row>
    <row r="56" spans="1:12" x14ac:dyDescent="0.3">
      <c r="B56" s="170" t="s">
        <v>225</v>
      </c>
      <c r="C56" s="170"/>
      <c r="D56" s="170"/>
      <c r="E56" s="170"/>
      <c r="F56" s="170"/>
      <c r="G56" s="170"/>
      <c r="H56" s="170"/>
      <c r="I56" s="170"/>
      <c r="J56" s="170"/>
      <c r="K56" s="170"/>
      <c r="L56" s="68"/>
    </row>
    <row r="57" spans="1:12" x14ac:dyDescent="0.3">
      <c r="B57" s="61"/>
      <c r="C57" s="61"/>
      <c r="D57" s="61"/>
      <c r="E57" s="61"/>
      <c r="F57" s="61"/>
      <c r="G57" s="61"/>
      <c r="H57" s="61"/>
      <c r="I57" s="61"/>
      <c r="J57" s="61"/>
      <c r="K57" s="61"/>
      <c r="L57" s="68"/>
    </row>
    <row r="58" spans="1:12" x14ac:dyDescent="0.3">
      <c r="B58" s="170" t="s">
        <v>228</v>
      </c>
      <c r="C58" s="176"/>
      <c r="D58" s="176"/>
      <c r="E58" s="176"/>
      <c r="F58" s="176"/>
      <c r="G58" s="176"/>
      <c r="H58" s="176"/>
      <c r="I58" s="176"/>
      <c r="J58" s="176"/>
      <c r="K58" s="61"/>
      <c r="L58" s="68"/>
    </row>
    <row r="59" spans="1:12" x14ac:dyDescent="0.3">
      <c r="B59" s="10"/>
      <c r="C59" s="10"/>
      <c r="D59" s="10"/>
      <c r="E59" s="10"/>
      <c r="F59" s="10"/>
      <c r="G59" s="10"/>
      <c r="L59" s="68"/>
    </row>
    <row r="60" spans="1:12" ht="48.6" customHeight="1" x14ac:dyDescent="0.3">
      <c r="B60" s="170" t="s">
        <v>226</v>
      </c>
      <c r="C60" s="170"/>
      <c r="D60" s="170"/>
      <c r="E60" s="170"/>
      <c r="F60" s="170"/>
      <c r="G60" s="170"/>
      <c r="H60" s="170"/>
      <c r="I60" s="170"/>
      <c r="J60" s="170"/>
      <c r="K60" s="170"/>
      <c r="L60" s="67"/>
    </row>
    <row r="61" spans="1:12" x14ac:dyDescent="0.3">
      <c r="B61" s="170"/>
      <c r="C61" s="170"/>
      <c r="D61" s="170"/>
      <c r="E61" s="170"/>
      <c r="F61" s="170"/>
      <c r="G61" s="170"/>
      <c r="H61" s="170"/>
      <c r="I61" s="170"/>
      <c r="J61" s="170"/>
      <c r="K61" s="170"/>
      <c r="L61" s="68"/>
    </row>
    <row r="62" spans="1:12" x14ac:dyDescent="0.3"/>
    <row r="63" spans="1:12" ht="15" customHeight="1" x14ac:dyDescent="0.3"/>
    <row r="64" spans="1:12" ht="21" x14ac:dyDescent="0.4">
      <c r="A64" s="127"/>
      <c r="B64" s="128" t="s">
        <v>209</v>
      </c>
      <c r="C64" s="129"/>
      <c r="D64" s="129"/>
      <c r="E64" s="129"/>
      <c r="F64" s="129"/>
      <c r="G64" s="129"/>
      <c r="H64" s="127"/>
      <c r="I64" s="127"/>
      <c r="J64" s="127"/>
      <c r="K64" s="127"/>
      <c r="L64" s="127"/>
    </row>
    <row r="65" spans="2:9" ht="21" x14ac:dyDescent="0.4">
      <c r="B65" s="124"/>
    </row>
    <row r="66" spans="2:9" x14ac:dyDescent="0.3"/>
    <row r="67" spans="2:9" x14ac:dyDescent="0.3">
      <c r="B67" s="103" t="s">
        <v>52</v>
      </c>
      <c r="C67" s="103" t="s">
        <v>161</v>
      </c>
      <c r="D67" s="103" t="s">
        <v>172</v>
      </c>
      <c r="E67" s="103" t="s">
        <v>168</v>
      </c>
      <c r="F67" s="122"/>
      <c r="G67" s="177" t="s">
        <v>175</v>
      </c>
      <c r="H67" s="178"/>
      <c r="I67" s="178"/>
    </row>
    <row r="68" spans="2:9" ht="14.4" customHeight="1" x14ac:dyDescent="0.3">
      <c r="B68" s="104" t="str">
        <f>Printer!$A4</f>
        <v>Prusa_MK3_FDM</v>
      </c>
      <c r="C68" s="105" t="s">
        <v>162</v>
      </c>
      <c r="D68" s="123" t="s">
        <v>110</v>
      </c>
      <c r="E68" s="105" t="s">
        <v>169</v>
      </c>
      <c r="F68" s="105"/>
      <c r="G68" s="178"/>
      <c r="H68" s="178"/>
      <c r="I68" s="178"/>
    </row>
    <row r="69" spans="2:9" x14ac:dyDescent="0.3">
      <c r="B69" s="104" t="str">
        <f>Printer!$A5</f>
        <v>Prusa_XL_FDM</v>
      </c>
      <c r="C69" s="105" t="s">
        <v>162</v>
      </c>
      <c r="D69" s="123" t="s">
        <v>110</v>
      </c>
      <c r="E69" s="105" t="s">
        <v>169</v>
      </c>
      <c r="F69" s="105"/>
      <c r="G69" s="178"/>
      <c r="H69" s="178"/>
      <c r="I69" s="178"/>
    </row>
    <row r="70" spans="2:9" x14ac:dyDescent="0.3">
      <c r="B70" s="104" t="str">
        <f>Printer!$A6</f>
        <v>Prusa_MK4_FDM</v>
      </c>
      <c r="C70" s="105" t="s">
        <v>162</v>
      </c>
      <c r="D70" s="123" t="s">
        <v>110</v>
      </c>
      <c r="E70" s="105" t="s">
        <v>169</v>
      </c>
      <c r="F70" s="105"/>
      <c r="G70" s="178"/>
      <c r="H70" s="178"/>
      <c r="I70" s="178"/>
    </row>
    <row r="71" spans="2:9" x14ac:dyDescent="0.3">
      <c r="B71" s="104" t="str">
        <f>Printer!$A7</f>
        <v>Ultimaker_S5_FDM</v>
      </c>
      <c r="C71" s="105" t="s">
        <v>163</v>
      </c>
      <c r="D71" s="123" t="s">
        <v>110</v>
      </c>
      <c r="E71" s="105" t="s">
        <v>170</v>
      </c>
      <c r="F71" s="105"/>
      <c r="G71" s="178"/>
      <c r="H71" s="178"/>
      <c r="I71" s="178"/>
    </row>
    <row r="72" spans="2:9" x14ac:dyDescent="0.3">
      <c r="B72" s="104" t="str">
        <f>Printer!$A8</f>
        <v>Ultimaker_S3_FDM</v>
      </c>
      <c r="C72" s="105" t="s">
        <v>163</v>
      </c>
      <c r="D72" s="123" t="s">
        <v>110</v>
      </c>
      <c r="E72" s="105" t="s">
        <v>170</v>
      </c>
      <c r="F72" s="105"/>
      <c r="G72" s="178"/>
      <c r="H72" s="178"/>
      <c r="I72" s="178"/>
    </row>
    <row r="73" spans="2:9" x14ac:dyDescent="0.3">
      <c r="B73" s="104" t="str">
        <f>Printer!$A9</f>
        <v>Ultimaker_S3_Ext_FDM</v>
      </c>
      <c r="C73" s="105" t="s">
        <v>163</v>
      </c>
      <c r="D73" s="123" t="s">
        <v>110</v>
      </c>
      <c r="E73" s="105" t="s">
        <v>170</v>
      </c>
      <c r="F73" s="105"/>
      <c r="G73" s="178"/>
      <c r="H73" s="178"/>
      <c r="I73" s="178"/>
    </row>
    <row r="74" spans="2:9" x14ac:dyDescent="0.3">
      <c r="B74" s="104" t="str">
        <f>Printer!$A10</f>
        <v>Form3_SLA</v>
      </c>
      <c r="C74" s="105" t="s">
        <v>164</v>
      </c>
      <c r="D74" s="123" t="s">
        <v>110</v>
      </c>
      <c r="E74" s="105" t="s">
        <v>170</v>
      </c>
      <c r="F74" s="105"/>
    </row>
    <row r="75" spans="2:9" ht="14.4" customHeight="1" x14ac:dyDescent="0.3">
      <c r="B75" s="104" t="str">
        <f>Printer!$A11</f>
        <v>LisaPro_SLS</v>
      </c>
      <c r="C75" s="105" t="s">
        <v>165</v>
      </c>
      <c r="D75" s="123" t="s">
        <v>110</v>
      </c>
      <c r="E75" s="105" t="s">
        <v>173</v>
      </c>
      <c r="F75" s="105"/>
      <c r="G75" s="185" t="s">
        <v>181</v>
      </c>
      <c r="H75" s="185"/>
      <c r="I75" s="185"/>
    </row>
    <row r="76" spans="2:9" ht="14.4" customHeight="1" x14ac:dyDescent="0.3">
      <c r="B76" s="104" t="str">
        <f>Printer!$A12</f>
        <v>TAZ6_FDM</v>
      </c>
      <c r="C76" s="105" t="s">
        <v>166</v>
      </c>
      <c r="D76" s="123" t="s">
        <v>110</v>
      </c>
      <c r="E76" s="105" t="s">
        <v>70</v>
      </c>
      <c r="F76" s="105"/>
      <c r="G76" s="185"/>
      <c r="H76" s="185"/>
      <c r="I76" s="185"/>
    </row>
    <row r="77" spans="2:9" x14ac:dyDescent="0.3">
      <c r="B77" s="104" t="str">
        <f>Printer!$A13</f>
        <v>uPrint_SE_FDM</v>
      </c>
      <c r="C77" s="105" t="s">
        <v>167</v>
      </c>
      <c r="D77" s="123" t="s">
        <v>110</v>
      </c>
      <c r="E77" s="105" t="s">
        <v>174</v>
      </c>
      <c r="F77" s="105"/>
      <c r="G77" s="179" t="s">
        <v>176</v>
      </c>
      <c r="H77" s="179"/>
      <c r="I77" s="179"/>
    </row>
    <row r="78" spans="2:9" ht="28.8" customHeight="1" x14ac:dyDescent="0.3">
      <c r="B78" s="104" t="str">
        <f>Printer!$A14</f>
        <v>Ender_3_Metall_FDM</v>
      </c>
      <c r="C78" s="105" t="s">
        <v>162</v>
      </c>
      <c r="D78" s="123" t="s">
        <v>110</v>
      </c>
      <c r="E78" s="105" t="s">
        <v>171</v>
      </c>
      <c r="F78" s="105"/>
      <c r="G78" s="179" t="s">
        <v>178</v>
      </c>
      <c r="H78" s="180"/>
      <c r="I78" s="117"/>
    </row>
    <row r="79" spans="2:9" x14ac:dyDescent="0.3">
      <c r="B79" s="123"/>
      <c r="C79" s="123"/>
      <c r="D79" s="106"/>
      <c r="E79" s="123"/>
      <c r="F79" s="123"/>
      <c r="G79" s="180"/>
      <c r="H79" s="180"/>
      <c r="I79" s="117"/>
    </row>
    <row r="80" spans="2:9" x14ac:dyDescent="0.3">
      <c r="B80" s="123"/>
      <c r="C80" s="123"/>
      <c r="D80" s="106"/>
      <c r="E80" s="123"/>
      <c r="F80" s="123"/>
      <c r="G80" s="179" t="s">
        <v>177</v>
      </c>
      <c r="H80" s="181"/>
      <c r="I80" s="118"/>
    </row>
    <row r="81" spans="2:9" x14ac:dyDescent="0.3">
      <c r="B81" s="123"/>
      <c r="C81" s="123"/>
      <c r="D81" s="106"/>
      <c r="E81" s="123"/>
      <c r="F81" s="123"/>
      <c r="G81" s="181"/>
      <c r="H81" s="181"/>
      <c r="I81" s="126"/>
    </row>
    <row r="82" spans="2:9" x14ac:dyDescent="0.3">
      <c r="B82" s="123"/>
      <c r="D82" s="106"/>
      <c r="E82" s="123"/>
      <c r="F82" s="123"/>
      <c r="H82" s="125"/>
      <c r="I82" s="125"/>
    </row>
    <row r="83" spans="2:9" x14ac:dyDescent="0.3">
      <c r="B83" s="123"/>
      <c r="C83" s="123"/>
      <c r="D83" s="106"/>
      <c r="E83" s="123"/>
      <c r="F83" s="123"/>
      <c r="G83" s="182" t="s">
        <v>198</v>
      </c>
      <c r="H83" s="183"/>
      <c r="I83" s="184"/>
    </row>
    <row r="84" spans="2:9" x14ac:dyDescent="0.3">
      <c r="B84" s="123"/>
      <c r="C84" s="123"/>
      <c r="D84" s="106"/>
      <c r="E84" s="123"/>
      <c r="F84" s="123"/>
      <c r="G84" s="183"/>
      <c r="H84" s="183"/>
      <c r="I84" s="184"/>
    </row>
    <row r="85" spans="2:9" x14ac:dyDescent="0.3">
      <c r="G85" s="183"/>
      <c r="H85" s="183"/>
      <c r="I85" s="184"/>
    </row>
    <row r="86" spans="2:9" x14ac:dyDescent="0.3">
      <c r="G86" s="183"/>
      <c r="H86" s="183"/>
      <c r="I86" s="184"/>
    </row>
    <row r="87" spans="2:9" x14ac:dyDescent="0.3">
      <c r="G87" s="183"/>
      <c r="H87" s="183"/>
      <c r="I87" s="184"/>
    </row>
    <row r="88" spans="2:9" x14ac:dyDescent="0.3">
      <c r="G88" s="178"/>
      <c r="H88" s="178"/>
      <c r="I88" s="184"/>
    </row>
    <row r="89" spans="2:9" x14ac:dyDescent="0.3">
      <c r="G89" s="178"/>
      <c r="H89" s="178"/>
      <c r="I89" s="184"/>
    </row>
    <row r="90" spans="2:9" x14ac:dyDescent="0.3"/>
    <row r="91" spans="2:9" x14ac:dyDescent="0.3"/>
    <row r="92" spans="2:9" x14ac:dyDescent="0.3"/>
    <row r="93" spans="2:9" x14ac:dyDescent="0.3"/>
    <row r="94" spans="2:9" x14ac:dyDescent="0.3"/>
    <row r="95" spans="2:9" x14ac:dyDescent="0.3"/>
    <row r="96" spans="2:9" x14ac:dyDescent="0.3"/>
    <row r="103" x14ac:dyDescent="0.3"/>
    <row r="104" x14ac:dyDescent="0.3"/>
    <row r="105" x14ac:dyDescent="0.3"/>
    <row r="106" x14ac:dyDescent="0.3"/>
  </sheetData>
  <sheetProtection algorithmName="SHA-512" hashValue="fPdoCxhI6ojqcBUSHTohv4UinIhX2tCF4W+fTT96/kMV+VpiuPgZU4nZStaEPSaprQL5dS6pKXj69LrGo8w2ow==" saltValue="uxPAT8OqqqooZyZpnhTO/g==" spinCount="100000" sheet="1" selectLockedCells="1"/>
  <mergeCells count="34">
    <mergeCell ref="G67:I73"/>
    <mergeCell ref="G78:H79"/>
    <mergeCell ref="G80:H81"/>
    <mergeCell ref="G83:I89"/>
    <mergeCell ref="G75:I76"/>
    <mergeCell ref="G77:I77"/>
    <mergeCell ref="B9:K9"/>
    <mergeCell ref="B11:K11"/>
    <mergeCell ref="B13:K13"/>
    <mergeCell ref="B16:K16"/>
    <mergeCell ref="B56:K56"/>
    <mergeCell ref="B18:K18"/>
    <mergeCell ref="B22:K22"/>
    <mergeCell ref="B26:K26"/>
    <mergeCell ref="B40:K40"/>
    <mergeCell ref="B28:K28"/>
    <mergeCell ref="B30:K30"/>
    <mergeCell ref="B20:K20"/>
    <mergeCell ref="B24:J24"/>
    <mergeCell ref="B34:J34"/>
    <mergeCell ref="B48:H48"/>
    <mergeCell ref="B60:K60"/>
    <mergeCell ref="B61:K61"/>
    <mergeCell ref="B32:K32"/>
    <mergeCell ref="B36:K36"/>
    <mergeCell ref="B38:K38"/>
    <mergeCell ref="B54:K54"/>
    <mergeCell ref="C55:K55"/>
    <mergeCell ref="B52:K52"/>
    <mergeCell ref="B42:K42"/>
    <mergeCell ref="B44:K44"/>
    <mergeCell ref="B46:K46"/>
    <mergeCell ref="B50:I50"/>
    <mergeCell ref="B58:J5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11B40-F6A6-4BE6-B87F-B00D1263AD90}">
  <sheetPr codeName="Tabelle3">
    <pageSetUpPr fitToPage="1"/>
  </sheetPr>
  <dimension ref="A1:W49"/>
  <sheetViews>
    <sheetView view="pageBreakPreview" zoomScaleNormal="85" zoomScaleSheetLayoutView="100" workbookViewId="0">
      <selection activeCell="W13" sqref="W13"/>
    </sheetView>
  </sheetViews>
  <sheetFormatPr baseColWidth="10" defaultColWidth="8.88671875" defaultRowHeight="14.4" x14ac:dyDescent="0.3"/>
  <cols>
    <col min="1" max="1" width="3.109375" style="42" customWidth="1"/>
    <col min="2" max="2" width="20.44140625" style="43" customWidth="1"/>
    <col min="3" max="3" width="11" style="42" customWidth="1"/>
    <col min="4" max="4" width="4.88671875" style="42" customWidth="1"/>
    <col min="5" max="5" width="9.5546875" style="42" customWidth="1"/>
    <col min="6" max="6" width="8.88671875" style="42"/>
    <col min="7" max="7" width="4.88671875" style="42" customWidth="1"/>
    <col min="8" max="8" width="3.6640625" style="42" customWidth="1"/>
    <col min="9" max="9" width="4.88671875" style="42" customWidth="1"/>
    <col min="10" max="11" width="8.88671875" style="42"/>
    <col min="12" max="12" width="4.88671875" style="42" customWidth="1"/>
    <col min="13" max="13" width="3.6640625" style="42" customWidth="1"/>
    <col min="14" max="14" width="4.88671875" style="42" customWidth="1"/>
    <col min="15" max="16" width="8.88671875" style="42"/>
    <col min="17" max="17" width="4.88671875" style="42" customWidth="1"/>
    <col min="18" max="18" width="3.6640625" style="42" customWidth="1"/>
    <col min="19" max="19" width="4.88671875" style="42" customWidth="1"/>
    <col min="20" max="21" width="8.88671875" style="42"/>
    <col min="22" max="22" width="4.88671875" style="42" customWidth="1"/>
    <col min="23" max="16384" width="8.88671875" style="42"/>
  </cols>
  <sheetData>
    <row r="1" spans="1:23" x14ac:dyDescent="0.3">
      <c r="W1" s="138" t="str">
        <f>MISC!K8</f>
        <v>V10.4_JAN24</v>
      </c>
    </row>
    <row r="2" spans="1:23" x14ac:dyDescent="0.3">
      <c r="D2" s="220" t="s">
        <v>234</v>
      </c>
      <c r="E2" s="221"/>
      <c r="F2" s="221"/>
      <c r="G2" s="221"/>
      <c r="H2" s="221"/>
      <c r="I2" s="221"/>
      <c r="J2" s="221"/>
      <c r="K2" s="221"/>
      <c r="L2" s="221"/>
      <c r="M2" s="221"/>
      <c r="N2" s="221"/>
      <c r="O2" s="221"/>
      <c r="P2" s="221"/>
      <c r="Q2" s="221"/>
    </row>
    <row r="3" spans="1:23" x14ac:dyDescent="0.3">
      <c r="D3" s="221"/>
      <c r="E3" s="221"/>
      <c r="F3" s="221"/>
      <c r="G3" s="221"/>
      <c r="H3" s="221"/>
      <c r="I3" s="221"/>
      <c r="J3" s="221"/>
      <c r="K3" s="221"/>
      <c r="L3" s="221"/>
      <c r="M3" s="221"/>
      <c r="N3" s="221"/>
      <c r="O3" s="221"/>
      <c r="P3" s="221"/>
      <c r="Q3" s="221"/>
    </row>
    <row r="5" spans="1:23" ht="15" thickBot="1" x14ac:dyDescent="0.35"/>
    <row r="6" spans="1:23" ht="15" thickBot="1" x14ac:dyDescent="0.35">
      <c r="C6" s="228" t="s">
        <v>19</v>
      </c>
      <c r="D6" s="228"/>
      <c r="E6" s="229"/>
      <c r="F6" s="227">
        <f ca="1">Antrag!D5</f>
        <v>45328.674789699071</v>
      </c>
      <c r="G6" s="226"/>
      <c r="J6" s="222" t="s">
        <v>18</v>
      </c>
      <c r="K6" s="222"/>
      <c r="L6" s="223" t="str">
        <f ca="1">Antrag!C7</f>
        <v>2024-02-06--B0</v>
      </c>
      <c r="M6" s="224"/>
      <c r="N6" s="225"/>
      <c r="O6" s="226"/>
    </row>
    <row r="10" spans="1:23" ht="18" x14ac:dyDescent="0.35">
      <c r="B10" s="55" t="s">
        <v>129</v>
      </c>
      <c r="C10" s="56"/>
      <c r="D10" s="78"/>
      <c r="E10" s="200">
        <v>1</v>
      </c>
      <c r="F10" s="200"/>
      <c r="G10" s="79"/>
      <c r="H10" s="45"/>
      <c r="I10" s="80"/>
      <c r="J10" s="200">
        <v>2</v>
      </c>
      <c r="K10" s="200"/>
      <c r="L10" s="79"/>
      <c r="M10" s="45"/>
      <c r="N10" s="80"/>
      <c r="O10" s="200">
        <v>3</v>
      </c>
      <c r="P10" s="200"/>
      <c r="Q10" s="79"/>
      <c r="R10" s="45"/>
      <c r="S10" s="80"/>
      <c r="T10" s="200">
        <v>4</v>
      </c>
      <c r="U10" s="200"/>
      <c r="V10" s="79"/>
    </row>
    <row r="11" spans="1:23" ht="18" x14ac:dyDescent="0.35">
      <c r="B11" s="57"/>
      <c r="C11" s="56"/>
      <c r="D11" s="44"/>
      <c r="E11" s="45"/>
      <c r="F11" s="45"/>
      <c r="G11" s="46"/>
      <c r="H11" s="45"/>
      <c r="I11" s="47"/>
      <c r="J11" s="45"/>
      <c r="K11" s="45"/>
      <c r="L11" s="46"/>
      <c r="M11" s="45"/>
      <c r="N11" s="47"/>
      <c r="O11" s="45"/>
      <c r="P11" s="45"/>
      <c r="Q11" s="46"/>
      <c r="R11" s="45"/>
      <c r="S11" s="47"/>
      <c r="T11" s="45"/>
      <c r="U11" s="45"/>
      <c r="V11" s="46"/>
    </row>
    <row r="12" spans="1:23" ht="18" x14ac:dyDescent="0.35">
      <c r="B12" s="55" t="s">
        <v>130</v>
      </c>
      <c r="C12" s="56"/>
      <c r="D12" s="196" t="str">
        <f>Antrag!B40</f>
        <v>bitte_auswählen</v>
      </c>
      <c r="E12" s="197"/>
      <c r="F12" s="197"/>
      <c r="G12" s="198"/>
      <c r="H12" s="45"/>
      <c r="I12" s="193" t="str">
        <f>Antrag!B57</f>
        <v>bitte_auswählen</v>
      </c>
      <c r="J12" s="194"/>
      <c r="K12" s="194"/>
      <c r="L12" s="195"/>
      <c r="M12" s="45"/>
      <c r="N12" s="193" t="str">
        <f>Antrag!B74</f>
        <v>bitte_auswählen</v>
      </c>
      <c r="O12" s="194"/>
      <c r="P12" s="194"/>
      <c r="Q12" s="195"/>
      <c r="R12" s="45"/>
      <c r="S12" s="193" t="str">
        <f>Antrag!B91</f>
        <v>bitte_auswählen</v>
      </c>
      <c r="T12" s="194"/>
      <c r="U12" s="194"/>
      <c r="V12" s="195"/>
    </row>
    <row r="13" spans="1:23" ht="18" x14ac:dyDescent="0.35">
      <c r="B13" s="55"/>
      <c r="C13" s="56"/>
      <c r="D13" s="44"/>
      <c r="E13" s="199"/>
      <c r="F13" s="199"/>
      <c r="G13" s="46"/>
      <c r="H13" s="45"/>
      <c r="I13" s="47"/>
      <c r="J13" s="199"/>
      <c r="K13" s="199"/>
      <c r="L13" s="46"/>
      <c r="M13" s="45"/>
      <c r="N13" s="47"/>
      <c r="O13" s="199"/>
      <c r="P13" s="199"/>
      <c r="Q13" s="46"/>
      <c r="R13" s="45"/>
      <c r="S13" s="47"/>
      <c r="T13" s="199"/>
      <c r="U13" s="199"/>
      <c r="V13" s="46"/>
    </row>
    <row r="14" spans="1:23" ht="18" x14ac:dyDescent="0.35">
      <c r="B14" s="55" t="s">
        <v>132</v>
      </c>
      <c r="C14" s="56"/>
      <c r="D14" s="196" t="str">
        <f>Antrag!C40</f>
        <v>-</v>
      </c>
      <c r="E14" s="197"/>
      <c r="F14" s="197"/>
      <c r="G14" s="198"/>
      <c r="H14" s="45"/>
      <c r="I14" s="193" t="str">
        <f>Antrag!C57</f>
        <v>-</v>
      </c>
      <c r="J14" s="194"/>
      <c r="K14" s="194"/>
      <c r="L14" s="195"/>
      <c r="M14" s="45"/>
      <c r="N14" s="193" t="str">
        <f>Antrag!C74</f>
        <v>-</v>
      </c>
      <c r="O14" s="194"/>
      <c r="P14" s="194"/>
      <c r="Q14" s="195"/>
      <c r="R14" s="45"/>
      <c r="S14" s="193" t="str">
        <f>Antrag!C91</f>
        <v>-</v>
      </c>
      <c r="T14" s="197"/>
      <c r="U14" s="197"/>
      <c r="V14" s="198"/>
    </row>
    <row r="15" spans="1:23" ht="18" x14ac:dyDescent="0.35">
      <c r="B15" s="55"/>
      <c r="C15" s="56"/>
      <c r="D15" s="112"/>
      <c r="E15" s="199"/>
      <c r="F15" s="199"/>
      <c r="G15" s="46"/>
      <c r="H15" s="45"/>
      <c r="I15" s="47"/>
      <c r="J15" s="199"/>
      <c r="K15" s="199"/>
      <c r="L15" s="46"/>
      <c r="M15" s="45"/>
      <c r="N15" s="47"/>
      <c r="O15" s="199"/>
      <c r="P15" s="199"/>
      <c r="Q15" s="46"/>
      <c r="R15" s="45"/>
      <c r="S15" s="47"/>
      <c r="T15" s="199"/>
      <c r="U15" s="199"/>
      <c r="V15" s="46"/>
    </row>
    <row r="16" spans="1:23" ht="18" x14ac:dyDescent="0.35">
      <c r="A16" s="42" t="s">
        <v>131</v>
      </c>
      <c r="B16" s="55" t="s">
        <v>133</v>
      </c>
      <c r="C16" s="56"/>
      <c r="D16" s="196" t="str">
        <f>Antrag!D40</f>
        <v>-</v>
      </c>
      <c r="E16" s="197"/>
      <c r="F16" s="197"/>
      <c r="G16" s="198"/>
      <c r="H16" s="45"/>
      <c r="I16" s="193" t="str">
        <f>Antrag!D57</f>
        <v>-</v>
      </c>
      <c r="J16" s="197"/>
      <c r="K16" s="197"/>
      <c r="L16" s="198"/>
      <c r="M16" s="45"/>
      <c r="N16" s="193" t="str">
        <f>Antrag!D74</f>
        <v>-</v>
      </c>
      <c r="O16" s="197"/>
      <c r="P16" s="197"/>
      <c r="Q16" s="198"/>
      <c r="R16" s="45"/>
      <c r="S16" s="193" t="str">
        <f>Antrag!D91</f>
        <v>-</v>
      </c>
      <c r="T16" s="197"/>
      <c r="U16" s="197"/>
      <c r="V16" s="198"/>
    </row>
    <row r="17" spans="2:22" ht="18" x14ac:dyDescent="0.35">
      <c r="B17" s="55"/>
      <c r="C17" s="56"/>
      <c r="D17" s="112"/>
      <c r="E17" s="45"/>
      <c r="F17" s="45"/>
      <c r="G17" s="46"/>
      <c r="H17" s="45"/>
      <c r="I17" s="47"/>
      <c r="J17" s="45"/>
      <c r="K17" s="45"/>
      <c r="L17" s="46"/>
      <c r="M17" s="45"/>
      <c r="N17" s="47"/>
      <c r="O17" s="45"/>
      <c r="P17" s="45"/>
      <c r="Q17" s="46"/>
      <c r="R17" s="45"/>
      <c r="S17" s="47"/>
      <c r="T17" s="45"/>
      <c r="U17" s="45"/>
      <c r="V17" s="46"/>
    </row>
    <row r="18" spans="2:22" ht="18" x14ac:dyDescent="0.35">
      <c r="B18" s="55" t="s">
        <v>135</v>
      </c>
      <c r="C18" s="56"/>
      <c r="D18" s="96"/>
      <c r="E18" s="202">
        <f>Antrag!G40</f>
        <v>0</v>
      </c>
      <c r="F18" s="202"/>
      <c r="G18" s="81"/>
      <c r="H18" s="45"/>
      <c r="I18" s="82"/>
      <c r="J18" s="202">
        <f>Antrag!G57</f>
        <v>0</v>
      </c>
      <c r="K18" s="202"/>
      <c r="L18" s="81"/>
      <c r="M18" s="45"/>
      <c r="N18" s="82"/>
      <c r="O18" s="202">
        <f>Antrag!G74</f>
        <v>0</v>
      </c>
      <c r="P18" s="202"/>
      <c r="Q18" s="81"/>
      <c r="R18" s="45"/>
      <c r="S18" s="82"/>
      <c r="T18" s="202">
        <f>Antrag!G91</f>
        <v>0</v>
      </c>
      <c r="U18" s="202"/>
      <c r="V18" s="81"/>
    </row>
    <row r="19" spans="2:22" ht="18" x14ac:dyDescent="0.35">
      <c r="B19" s="55"/>
      <c r="C19" s="56"/>
      <c r="D19" s="112"/>
      <c r="E19" s="45"/>
      <c r="F19" s="45"/>
      <c r="G19" s="46"/>
      <c r="H19" s="45"/>
      <c r="I19" s="47"/>
      <c r="J19" s="45"/>
      <c r="K19" s="45"/>
      <c r="L19" s="46"/>
      <c r="M19" s="45"/>
      <c r="N19" s="47"/>
      <c r="O19" s="45"/>
      <c r="P19" s="45"/>
      <c r="Q19" s="46"/>
      <c r="R19" s="45"/>
      <c r="S19" s="47"/>
      <c r="T19" s="45"/>
      <c r="U19" s="45"/>
      <c r="V19" s="46"/>
    </row>
    <row r="20" spans="2:22" ht="18" x14ac:dyDescent="0.35">
      <c r="B20" s="55" t="s">
        <v>137</v>
      </c>
      <c r="C20" s="56"/>
      <c r="D20" s="96"/>
      <c r="E20" s="216">
        <f>Antrag!E40</f>
        <v>0</v>
      </c>
      <c r="F20" s="217"/>
      <c r="G20" s="81"/>
      <c r="H20" s="45"/>
      <c r="I20" s="82"/>
      <c r="J20" s="216">
        <f>Antrag!E57</f>
        <v>0</v>
      </c>
      <c r="K20" s="217"/>
      <c r="L20" s="81"/>
      <c r="M20" s="45"/>
      <c r="N20" s="82"/>
      <c r="O20" s="216">
        <f>Antrag!E74</f>
        <v>0</v>
      </c>
      <c r="P20" s="217"/>
      <c r="Q20" s="81"/>
      <c r="R20" s="45"/>
      <c r="S20" s="82"/>
      <c r="T20" s="216">
        <f>Antrag!E91</f>
        <v>0</v>
      </c>
      <c r="U20" s="217"/>
      <c r="V20" s="81"/>
    </row>
    <row r="21" spans="2:22" ht="18" x14ac:dyDescent="0.35">
      <c r="B21" s="55"/>
      <c r="C21" s="56"/>
      <c r="D21" s="44"/>
      <c r="E21" s="52" t="s">
        <v>138</v>
      </c>
      <c r="F21" s="52" t="s">
        <v>139</v>
      </c>
      <c r="G21" s="75"/>
      <c r="H21" s="76"/>
      <c r="I21" s="77"/>
      <c r="J21" s="52" t="s">
        <v>138</v>
      </c>
      <c r="K21" s="52" t="s">
        <v>139</v>
      </c>
      <c r="L21" s="75"/>
      <c r="M21" s="76"/>
      <c r="N21" s="77"/>
      <c r="O21" s="52" t="s">
        <v>138</v>
      </c>
      <c r="P21" s="52" t="s">
        <v>139</v>
      </c>
      <c r="Q21" s="75"/>
      <c r="R21" s="76"/>
      <c r="S21" s="77"/>
      <c r="T21" s="52" t="s">
        <v>138</v>
      </c>
      <c r="U21" s="52" t="s">
        <v>139</v>
      </c>
      <c r="V21" s="46"/>
    </row>
    <row r="22" spans="2:22" ht="18" x14ac:dyDescent="0.35">
      <c r="B22" s="55" t="s">
        <v>134</v>
      </c>
      <c r="C22" s="56"/>
      <c r="D22" s="204"/>
      <c r="E22" s="205"/>
      <c r="F22" s="205"/>
      <c r="G22" s="206"/>
      <c r="H22" s="56"/>
      <c r="I22" s="204"/>
      <c r="J22" s="211"/>
      <c r="K22" s="211"/>
      <c r="L22" s="212"/>
      <c r="M22" s="56"/>
      <c r="N22" s="204"/>
      <c r="O22" s="211"/>
      <c r="P22" s="211"/>
      <c r="Q22" s="212"/>
      <c r="R22" s="56"/>
      <c r="S22" s="204"/>
      <c r="T22" s="211"/>
      <c r="U22" s="211"/>
      <c r="V22" s="212"/>
    </row>
    <row r="23" spans="2:22" ht="18" x14ac:dyDescent="0.35">
      <c r="B23" s="58"/>
      <c r="C23" s="56"/>
      <c r="D23" s="207"/>
      <c r="E23" s="205"/>
      <c r="F23" s="205"/>
      <c r="G23" s="206"/>
      <c r="H23" s="56"/>
      <c r="I23" s="204"/>
      <c r="J23" s="211"/>
      <c r="K23" s="211"/>
      <c r="L23" s="212"/>
      <c r="M23" s="56"/>
      <c r="N23" s="204"/>
      <c r="O23" s="211"/>
      <c r="P23" s="211"/>
      <c r="Q23" s="212"/>
      <c r="R23" s="56"/>
      <c r="S23" s="204"/>
      <c r="T23" s="211"/>
      <c r="U23" s="211"/>
      <c r="V23" s="212"/>
    </row>
    <row r="24" spans="2:22" ht="18" x14ac:dyDescent="0.35">
      <c r="B24" s="58"/>
      <c r="C24" s="56"/>
      <c r="D24" s="207"/>
      <c r="E24" s="205"/>
      <c r="F24" s="205"/>
      <c r="G24" s="206"/>
      <c r="H24" s="56"/>
      <c r="I24" s="204"/>
      <c r="J24" s="211"/>
      <c r="K24" s="211"/>
      <c r="L24" s="212"/>
      <c r="M24" s="56"/>
      <c r="N24" s="204"/>
      <c r="O24" s="211"/>
      <c r="P24" s="211"/>
      <c r="Q24" s="212"/>
      <c r="R24" s="56"/>
      <c r="S24" s="204"/>
      <c r="T24" s="211"/>
      <c r="U24" s="211"/>
      <c r="V24" s="212"/>
    </row>
    <row r="25" spans="2:22" ht="18" x14ac:dyDescent="0.35">
      <c r="B25" s="58"/>
      <c r="C25" s="56"/>
      <c r="D25" s="207"/>
      <c r="E25" s="205"/>
      <c r="F25" s="205"/>
      <c r="G25" s="206"/>
      <c r="H25" s="56"/>
      <c r="I25" s="204"/>
      <c r="J25" s="211"/>
      <c r="K25" s="211"/>
      <c r="L25" s="212"/>
      <c r="M25" s="56"/>
      <c r="N25" s="204"/>
      <c r="O25" s="211"/>
      <c r="P25" s="211"/>
      <c r="Q25" s="212"/>
      <c r="R25" s="56"/>
      <c r="S25" s="204"/>
      <c r="T25" s="211"/>
      <c r="U25" s="211"/>
      <c r="V25" s="212"/>
    </row>
    <row r="26" spans="2:22" ht="18" x14ac:dyDescent="0.35">
      <c r="B26" s="58"/>
      <c r="C26" s="56"/>
      <c r="D26" s="207"/>
      <c r="E26" s="205"/>
      <c r="F26" s="205"/>
      <c r="G26" s="206"/>
      <c r="H26" s="56"/>
      <c r="I26" s="204"/>
      <c r="J26" s="211"/>
      <c r="K26" s="211"/>
      <c r="L26" s="212"/>
      <c r="M26" s="56"/>
      <c r="N26" s="204"/>
      <c r="O26" s="211"/>
      <c r="P26" s="211"/>
      <c r="Q26" s="212"/>
      <c r="R26" s="56"/>
      <c r="S26" s="204"/>
      <c r="T26" s="211"/>
      <c r="U26" s="211"/>
      <c r="V26" s="212"/>
    </row>
    <row r="27" spans="2:22" ht="18" x14ac:dyDescent="0.35">
      <c r="B27" s="58"/>
      <c r="C27" s="56"/>
      <c r="D27" s="207"/>
      <c r="E27" s="205"/>
      <c r="F27" s="205"/>
      <c r="G27" s="206"/>
      <c r="H27" s="56"/>
      <c r="I27" s="204"/>
      <c r="J27" s="211"/>
      <c r="K27" s="211"/>
      <c r="L27" s="212"/>
      <c r="M27" s="56"/>
      <c r="N27" s="204"/>
      <c r="O27" s="211"/>
      <c r="P27" s="211"/>
      <c r="Q27" s="212"/>
      <c r="R27" s="56"/>
      <c r="S27" s="204"/>
      <c r="T27" s="211"/>
      <c r="U27" s="211"/>
      <c r="V27" s="212"/>
    </row>
    <row r="28" spans="2:22" ht="18" x14ac:dyDescent="0.35">
      <c r="B28" s="58"/>
      <c r="C28" s="56"/>
      <c r="D28" s="207"/>
      <c r="E28" s="205"/>
      <c r="F28" s="205"/>
      <c r="G28" s="206"/>
      <c r="H28" s="56"/>
      <c r="I28" s="204"/>
      <c r="J28" s="211"/>
      <c r="K28" s="211"/>
      <c r="L28" s="212"/>
      <c r="M28" s="56"/>
      <c r="N28" s="204"/>
      <c r="O28" s="211"/>
      <c r="P28" s="211"/>
      <c r="Q28" s="212"/>
      <c r="R28" s="56"/>
      <c r="S28" s="204"/>
      <c r="T28" s="211"/>
      <c r="U28" s="211"/>
      <c r="V28" s="212"/>
    </row>
    <row r="29" spans="2:22" ht="18" x14ac:dyDescent="0.35">
      <c r="B29" s="58"/>
      <c r="C29" s="56"/>
      <c r="D29" s="207"/>
      <c r="E29" s="205"/>
      <c r="F29" s="205"/>
      <c r="G29" s="206"/>
      <c r="H29" s="56"/>
      <c r="I29" s="204"/>
      <c r="J29" s="211"/>
      <c r="K29" s="211"/>
      <c r="L29" s="212"/>
      <c r="M29" s="56"/>
      <c r="N29" s="204"/>
      <c r="O29" s="211"/>
      <c r="P29" s="211"/>
      <c r="Q29" s="212"/>
      <c r="R29" s="56"/>
      <c r="S29" s="204"/>
      <c r="T29" s="211"/>
      <c r="U29" s="211"/>
      <c r="V29" s="212"/>
    </row>
    <row r="30" spans="2:22" ht="18" x14ac:dyDescent="0.35">
      <c r="B30" s="58"/>
      <c r="C30" s="56"/>
      <c r="D30" s="208"/>
      <c r="E30" s="209"/>
      <c r="F30" s="209"/>
      <c r="G30" s="210"/>
      <c r="H30" s="56"/>
      <c r="I30" s="213"/>
      <c r="J30" s="214"/>
      <c r="K30" s="214"/>
      <c r="L30" s="215"/>
      <c r="M30" s="56"/>
      <c r="N30" s="213"/>
      <c r="O30" s="214"/>
      <c r="P30" s="214"/>
      <c r="Q30" s="215"/>
      <c r="R30" s="56"/>
      <c r="S30" s="213"/>
      <c r="T30" s="214"/>
      <c r="U30" s="214"/>
      <c r="V30" s="215"/>
    </row>
    <row r="33" spans="2:22" x14ac:dyDescent="0.3">
      <c r="L33" s="43"/>
    </row>
    <row r="34" spans="2:22" x14ac:dyDescent="0.3">
      <c r="L34" s="43"/>
    </row>
    <row r="35" spans="2:22" ht="15" thickBot="1" x14ac:dyDescent="0.35">
      <c r="J35" s="48"/>
      <c r="K35" s="48"/>
      <c r="L35" s="49" t="s">
        <v>136</v>
      </c>
      <c r="M35" s="218">
        <f>E20+J20+O20+T20</f>
        <v>0</v>
      </c>
      <c r="N35" s="219"/>
      <c r="O35" s="48"/>
    </row>
    <row r="36" spans="2:22" ht="15" thickTop="1" x14ac:dyDescent="0.3">
      <c r="L36" s="43"/>
      <c r="M36" s="50" t="s">
        <v>138</v>
      </c>
      <c r="N36" s="50" t="s">
        <v>139</v>
      </c>
    </row>
    <row r="39" spans="2:22" ht="18" x14ac:dyDescent="0.35">
      <c r="B39" s="97" t="s">
        <v>140</v>
      </c>
      <c r="C39" s="203" t="str">
        <f>MISC!B15</f>
        <v/>
      </c>
      <c r="D39" s="203"/>
      <c r="E39" s="203"/>
      <c r="F39" s="201" t="s">
        <v>197</v>
      </c>
      <c r="G39" s="201"/>
      <c r="H39" s="201"/>
      <c r="I39" s="201"/>
      <c r="J39" s="201"/>
      <c r="K39" s="201"/>
      <c r="L39" s="201"/>
      <c r="M39" s="201"/>
      <c r="N39" s="201"/>
      <c r="O39" s="201"/>
      <c r="P39" s="201"/>
      <c r="Q39" s="201"/>
      <c r="R39" s="201"/>
      <c r="S39" s="201"/>
      <c r="T39" s="201"/>
      <c r="U39" s="201"/>
      <c r="V39" s="51"/>
    </row>
    <row r="40" spans="2:22" x14ac:dyDescent="0.3">
      <c r="B40" s="51"/>
      <c r="C40" s="51"/>
      <c r="D40" s="51"/>
      <c r="E40" s="51"/>
      <c r="F40" s="201"/>
      <c r="G40" s="201"/>
      <c r="H40" s="201"/>
      <c r="I40" s="201"/>
      <c r="J40" s="201"/>
      <c r="K40" s="201"/>
      <c r="L40" s="201"/>
      <c r="M40" s="201"/>
      <c r="N40" s="201"/>
      <c r="O40" s="201"/>
      <c r="P40" s="201"/>
      <c r="Q40" s="201"/>
      <c r="R40" s="201"/>
      <c r="S40" s="201"/>
      <c r="T40" s="201"/>
      <c r="U40" s="201"/>
      <c r="V40" s="51"/>
    </row>
    <row r="41" spans="2:22" x14ac:dyDescent="0.3">
      <c r="B41" s="51"/>
      <c r="C41" s="51"/>
      <c r="D41" s="51"/>
      <c r="E41" s="51"/>
      <c r="F41" s="201"/>
      <c r="G41" s="201"/>
      <c r="H41" s="201"/>
      <c r="I41" s="201"/>
      <c r="J41" s="201"/>
      <c r="K41" s="201"/>
      <c r="L41" s="201"/>
      <c r="M41" s="201"/>
      <c r="N41" s="201"/>
      <c r="O41" s="201"/>
      <c r="P41" s="201"/>
      <c r="Q41" s="201"/>
      <c r="R41" s="201"/>
      <c r="S41" s="201"/>
      <c r="T41" s="201"/>
      <c r="U41" s="201"/>
      <c r="V41" s="51"/>
    </row>
    <row r="42" spans="2:22" x14ac:dyDescent="0.3">
      <c r="B42" s="51"/>
      <c r="C42" s="51"/>
      <c r="D42" s="51"/>
      <c r="E42" s="51"/>
      <c r="F42" s="201"/>
      <c r="G42" s="201"/>
      <c r="H42" s="201"/>
      <c r="I42" s="201"/>
      <c r="J42" s="201"/>
      <c r="K42" s="201"/>
      <c r="L42" s="201"/>
      <c r="M42" s="201"/>
      <c r="N42" s="201"/>
      <c r="O42" s="201"/>
      <c r="P42" s="201"/>
      <c r="Q42" s="201"/>
      <c r="R42" s="201"/>
      <c r="S42" s="201"/>
      <c r="T42" s="201"/>
      <c r="U42" s="201"/>
      <c r="V42" s="51"/>
    </row>
    <row r="43" spans="2:22" x14ac:dyDescent="0.3">
      <c r="B43" s="51"/>
      <c r="C43" s="51"/>
      <c r="D43" s="51"/>
      <c r="E43" s="51"/>
      <c r="F43" s="201"/>
      <c r="G43" s="201"/>
      <c r="H43" s="201"/>
      <c r="I43" s="201"/>
      <c r="J43" s="201"/>
      <c r="K43" s="201"/>
      <c r="L43" s="201"/>
      <c r="M43" s="201"/>
      <c r="N43" s="201"/>
      <c r="O43" s="201"/>
      <c r="P43" s="201"/>
      <c r="Q43" s="201"/>
      <c r="R43" s="201"/>
      <c r="S43" s="201"/>
      <c r="T43" s="201"/>
      <c r="U43" s="201"/>
      <c r="V43" s="51"/>
    </row>
    <row r="44" spans="2:22" x14ac:dyDescent="0.3">
      <c r="C44" s="187"/>
      <c r="D44" s="187"/>
      <c r="E44" s="187"/>
      <c r="F44" s="54"/>
      <c r="G44" s="51"/>
      <c r="H44" s="51"/>
      <c r="I44" s="51"/>
      <c r="J44" s="51"/>
      <c r="K44" s="54"/>
      <c r="L44" s="54"/>
      <c r="M44" s="54"/>
      <c r="N44" s="54"/>
      <c r="O44" s="54"/>
      <c r="P44" s="54"/>
      <c r="Q44" s="51"/>
      <c r="R44" s="51"/>
      <c r="S44" s="51"/>
      <c r="T44" s="51"/>
      <c r="U44" s="51"/>
      <c r="V44" s="51"/>
    </row>
    <row r="45" spans="2:22" x14ac:dyDescent="0.3">
      <c r="B45" s="51"/>
      <c r="C45" s="54"/>
      <c r="D45" s="54"/>
      <c r="E45" s="54"/>
      <c r="F45" s="54"/>
      <c r="G45" s="51"/>
      <c r="H45" s="51"/>
      <c r="I45" s="51"/>
      <c r="J45" s="51"/>
      <c r="K45" s="54"/>
      <c r="L45" s="54"/>
      <c r="M45" s="54"/>
      <c r="N45" s="54"/>
      <c r="O45" s="54"/>
      <c r="P45" s="54"/>
      <c r="Q45" s="51"/>
      <c r="R45" s="51"/>
      <c r="S45" s="51"/>
      <c r="T45" s="51"/>
      <c r="U45" s="51"/>
      <c r="V45" s="51"/>
    </row>
    <row r="46" spans="2:22" x14ac:dyDescent="0.3">
      <c r="B46" s="51"/>
      <c r="C46" s="54"/>
      <c r="D46" s="54"/>
      <c r="E46" s="54"/>
      <c r="F46" s="54"/>
      <c r="G46" s="51"/>
      <c r="H46" s="51"/>
      <c r="I46" s="51"/>
      <c r="J46" s="51"/>
      <c r="K46" s="54"/>
      <c r="L46" s="54"/>
      <c r="M46" s="54"/>
      <c r="N46" s="54"/>
      <c r="O46" s="54"/>
      <c r="P46" s="54"/>
      <c r="Q46" s="51"/>
      <c r="R46" s="51"/>
      <c r="S46" s="51"/>
      <c r="T46" s="51"/>
      <c r="U46" s="51"/>
      <c r="V46" s="51"/>
    </row>
    <row r="47" spans="2:22" x14ac:dyDescent="0.3">
      <c r="B47" s="51"/>
      <c r="C47" s="189" t="s">
        <v>142</v>
      </c>
      <c r="D47" s="190"/>
      <c r="E47" s="191" t="str">
        <f>C39</f>
        <v/>
      </c>
      <c r="F47" s="192"/>
      <c r="G47" s="192"/>
      <c r="H47" s="192"/>
      <c r="I47" s="53"/>
      <c r="J47" s="53"/>
      <c r="K47" s="53"/>
      <c r="L47" s="188" t="s">
        <v>143</v>
      </c>
      <c r="M47" s="188"/>
      <c r="N47" s="188"/>
      <c r="O47" s="186">
        <f>Antrag!C19</f>
        <v>0</v>
      </c>
      <c r="P47" s="186"/>
      <c r="Q47" s="186"/>
      <c r="R47" s="51"/>
      <c r="S47" s="51"/>
      <c r="T47" s="51"/>
      <c r="U47" s="51"/>
      <c r="V47" s="51"/>
    </row>
    <row r="48" spans="2:22" x14ac:dyDescent="0.3">
      <c r="B48" s="42"/>
      <c r="Q48" s="51"/>
      <c r="R48" s="51"/>
      <c r="S48" s="51"/>
      <c r="T48" s="51"/>
      <c r="U48" s="51"/>
      <c r="V48" s="51"/>
    </row>
    <row r="49" spans="2:22" x14ac:dyDescent="0.3">
      <c r="B49" s="51"/>
      <c r="C49" s="51"/>
      <c r="D49" s="51"/>
      <c r="E49" s="51"/>
      <c r="F49" s="51"/>
      <c r="G49" s="51"/>
      <c r="H49" s="51"/>
      <c r="I49" s="51"/>
      <c r="J49" s="51"/>
      <c r="K49" s="51"/>
      <c r="L49" s="51"/>
      <c r="M49" s="51"/>
      <c r="N49" s="51"/>
      <c r="O49" s="51"/>
      <c r="P49" s="51"/>
      <c r="Q49" s="51"/>
      <c r="R49" s="51"/>
      <c r="S49" s="51"/>
      <c r="T49" s="51"/>
      <c r="U49" s="51"/>
      <c r="V49" s="51"/>
    </row>
  </sheetData>
  <sheetProtection algorithmName="SHA-512" hashValue="VBWWn8Ab6JJlsp/4uBI/SR7V31oMsZTunqRyYOSLUnFo6EOGLWfyl9rcen28lPjU7P806W3qq8GuCE+KN6lYbw==" saltValue="EEhOf+OO92o1QB5pEpnegQ==" spinCount="100000" sheet="1" objects="1" scenarios="1"/>
  <mergeCells count="49">
    <mergeCell ref="D2:Q3"/>
    <mergeCell ref="D14:G14"/>
    <mergeCell ref="I14:L14"/>
    <mergeCell ref="N14:Q14"/>
    <mergeCell ref="S14:V14"/>
    <mergeCell ref="T10:U10"/>
    <mergeCell ref="S12:V12"/>
    <mergeCell ref="O13:P13"/>
    <mergeCell ref="T13:U13"/>
    <mergeCell ref="J6:K6"/>
    <mergeCell ref="L6:O6"/>
    <mergeCell ref="F6:G6"/>
    <mergeCell ref="C6:E6"/>
    <mergeCell ref="J13:K13"/>
    <mergeCell ref="O10:P10"/>
    <mergeCell ref="E10:F10"/>
    <mergeCell ref="D16:G16"/>
    <mergeCell ref="I16:L16"/>
    <mergeCell ref="N16:Q16"/>
    <mergeCell ref="S16:V16"/>
    <mergeCell ref="E15:F15"/>
    <mergeCell ref="J15:K15"/>
    <mergeCell ref="O15:P15"/>
    <mergeCell ref="T15:U15"/>
    <mergeCell ref="F39:U43"/>
    <mergeCell ref="E18:F18"/>
    <mergeCell ref="C39:E39"/>
    <mergeCell ref="J18:K18"/>
    <mergeCell ref="D22:G30"/>
    <mergeCell ref="I22:L30"/>
    <mergeCell ref="E20:F20"/>
    <mergeCell ref="J20:K20"/>
    <mergeCell ref="N22:Q30"/>
    <mergeCell ref="M35:N35"/>
    <mergeCell ref="S22:V30"/>
    <mergeCell ref="O20:P20"/>
    <mergeCell ref="T20:U20"/>
    <mergeCell ref="O18:P18"/>
    <mergeCell ref="T18:U18"/>
    <mergeCell ref="I12:L12"/>
    <mergeCell ref="N12:Q12"/>
    <mergeCell ref="D12:G12"/>
    <mergeCell ref="E13:F13"/>
    <mergeCell ref="J10:K10"/>
    <mergeCell ref="O47:Q47"/>
    <mergeCell ref="C44:E44"/>
    <mergeCell ref="L47:N47"/>
    <mergeCell ref="C47:D47"/>
    <mergeCell ref="E47:H47"/>
  </mergeCells>
  <pageMargins left="0.70866141732283472" right="0.70866141732283472" top="0.74803149606299213" bottom="0.74803149606299213" header="0.31496062992125984" footer="0.31496062992125984"/>
  <pageSetup paperSize="9" scale="65" orientation="landscape" horizontalDpi="360" verticalDpi="360" r:id="rId1"/>
  <rowBreaks count="1" manualBreakCount="1">
    <brk id="11" max="22" man="1"/>
  </rowBreaks>
  <colBreaks count="1" manualBreakCount="1">
    <brk id="3" max="48"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4FC63-A6BF-4981-BB54-320DCF305AC2}">
  <dimension ref="A1:L19"/>
  <sheetViews>
    <sheetView workbookViewId="0">
      <selection sqref="A1:H18"/>
    </sheetView>
  </sheetViews>
  <sheetFormatPr baseColWidth="10" defaultColWidth="0" defaultRowHeight="14.4" zeroHeight="1" x14ac:dyDescent="0.3"/>
  <cols>
    <col min="1" max="1" width="20.109375" style="108" customWidth="1"/>
    <col min="2" max="2" width="21.44140625" style="108" customWidth="1"/>
    <col min="3" max="3" width="10.5546875" style="110" customWidth="1"/>
    <col min="4" max="4" width="21.77734375" style="108" customWidth="1"/>
    <col min="5" max="5" width="12.109375" style="108" customWidth="1"/>
    <col min="6" max="7" width="11.5546875" style="108" customWidth="1"/>
    <col min="8" max="8" width="21.109375" style="108" customWidth="1"/>
    <col min="9" max="10" width="11.5546875" style="108" customWidth="1"/>
    <col min="11" max="12" width="0" style="108" hidden="1" customWidth="1"/>
    <col min="13" max="16384" width="11.5546875" style="108" hidden="1"/>
  </cols>
  <sheetData>
    <row r="1" spans="1:12" x14ac:dyDescent="0.3">
      <c r="A1" s="103" t="s">
        <v>52</v>
      </c>
      <c r="B1" s="103" t="s">
        <v>161</v>
      </c>
      <c r="C1" s="103" t="s">
        <v>172</v>
      </c>
      <c r="D1" s="103" t="s">
        <v>168</v>
      </c>
      <c r="E1" s="107"/>
    </row>
    <row r="2" spans="1:12" ht="36.6" customHeight="1" x14ac:dyDescent="0.3">
      <c r="A2" s="104" t="str">
        <f>Printer!A4</f>
        <v>Prusa_MK3_FDM</v>
      </c>
      <c r="B2" s="105" t="s">
        <v>162</v>
      </c>
      <c r="C2" s="106" t="s">
        <v>110</v>
      </c>
      <c r="D2" s="105" t="s">
        <v>169</v>
      </c>
      <c r="E2" s="109"/>
      <c r="F2" s="230" t="s">
        <v>175</v>
      </c>
      <c r="G2" s="230"/>
      <c r="H2" s="230"/>
      <c r="I2" s="111"/>
      <c r="J2" s="111"/>
      <c r="K2" s="111"/>
      <c r="L2" s="111"/>
    </row>
    <row r="3" spans="1:12" ht="36.6" customHeight="1" x14ac:dyDescent="0.3">
      <c r="A3" s="104" t="str">
        <f>Printer!A5</f>
        <v>Prusa_XL_FDM</v>
      </c>
      <c r="B3" s="105" t="s">
        <v>162</v>
      </c>
      <c r="C3" s="106" t="s">
        <v>110</v>
      </c>
      <c r="D3" s="105" t="s">
        <v>169</v>
      </c>
      <c r="E3" s="109"/>
      <c r="F3" s="230"/>
      <c r="G3" s="230"/>
      <c r="H3" s="230"/>
      <c r="I3" s="111"/>
      <c r="J3" s="111"/>
      <c r="K3" s="111"/>
      <c r="L3" s="111"/>
    </row>
    <row r="4" spans="1:12" ht="36.6" customHeight="1" x14ac:dyDescent="0.3">
      <c r="A4" s="104" t="str">
        <f>Printer!A6</f>
        <v>Prusa_MK4_FDM</v>
      </c>
      <c r="B4" s="105" t="s">
        <v>162</v>
      </c>
      <c r="C4" s="106" t="s">
        <v>110</v>
      </c>
      <c r="D4" s="105" t="s">
        <v>169</v>
      </c>
      <c r="E4" s="109"/>
      <c r="F4" s="230"/>
      <c r="G4" s="230"/>
      <c r="H4" s="230"/>
      <c r="I4" s="111"/>
      <c r="J4" s="111"/>
      <c r="K4" s="111"/>
      <c r="L4" s="111"/>
    </row>
    <row r="5" spans="1:12" ht="36.6" customHeight="1" x14ac:dyDescent="0.3">
      <c r="A5" s="104" t="str">
        <f>Printer!A7</f>
        <v>Ultimaker_S5_FDM</v>
      </c>
      <c r="B5" s="105" t="s">
        <v>163</v>
      </c>
      <c r="C5" s="106" t="s">
        <v>110</v>
      </c>
      <c r="D5" s="105" t="s">
        <v>170</v>
      </c>
      <c r="E5" s="109"/>
      <c r="F5" s="111"/>
      <c r="G5" s="111"/>
      <c r="H5" s="111"/>
      <c r="I5" s="111"/>
      <c r="J5" s="111"/>
      <c r="K5" s="111"/>
      <c r="L5" s="111"/>
    </row>
    <row r="6" spans="1:12" ht="36.6" customHeight="1" x14ac:dyDescent="0.3">
      <c r="A6" s="104" t="str">
        <f>Printer!A8</f>
        <v>Ultimaker_S3_FDM</v>
      </c>
      <c r="B6" s="105" t="s">
        <v>163</v>
      </c>
      <c r="C6" s="106" t="s">
        <v>110</v>
      </c>
      <c r="D6" s="105" t="s">
        <v>170</v>
      </c>
      <c r="E6" s="109"/>
      <c r="F6" s="185" t="s">
        <v>181</v>
      </c>
      <c r="G6" s="185"/>
      <c r="H6" s="185"/>
      <c r="I6" s="111"/>
      <c r="J6" s="111"/>
      <c r="K6" s="111"/>
      <c r="L6" s="111"/>
    </row>
    <row r="7" spans="1:12" ht="36.6" customHeight="1" x14ac:dyDescent="0.3">
      <c r="A7" s="104" t="str">
        <f>Printer!A9</f>
        <v>Ultimaker_S3_Ext_FDM</v>
      </c>
      <c r="B7" s="105" t="s">
        <v>163</v>
      </c>
      <c r="C7" s="106" t="s">
        <v>110</v>
      </c>
      <c r="D7" s="105" t="s">
        <v>170</v>
      </c>
      <c r="E7" s="109"/>
      <c r="F7" s="185"/>
      <c r="G7" s="185"/>
      <c r="H7" s="185"/>
      <c r="I7" s="111"/>
      <c r="J7" s="111"/>
      <c r="K7" s="111"/>
      <c r="L7" s="111"/>
    </row>
    <row r="8" spans="1:12" ht="36.6" customHeight="1" x14ac:dyDescent="0.3">
      <c r="A8" s="104" t="str">
        <f>Printer!A12</f>
        <v>TAZ6_FDM</v>
      </c>
      <c r="B8" s="105" t="s">
        <v>166</v>
      </c>
      <c r="C8" s="106" t="s">
        <v>110</v>
      </c>
      <c r="D8" s="105" t="s">
        <v>170</v>
      </c>
      <c r="E8" s="109"/>
      <c r="F8" s="179" t="s">
        <v>176</v>
      </c>
      <c r="G8" s="179"/>
      <c r="H8" s="179"/>
      <c r="I8" s="111"/>
      <c r="J8" s="111"/>
      <c r="K8" s="111"/>
      <c r="L8" s="111"/>
    </row>
    <row r="9" spans="1:12" ht="36.6" customHeight="1" x14ac:dyDescent="0.3">
      <c r="A9" s="104" t="str">
        <f>Printer!A10</f>
        <v>Form3_SLA</v>
      </c>
      <c r="B9" s="105" t="s">
        <v>164</v>
      </c>
      <c r="C9" s="106" t="s">
        <v>110</v>
      </c>
      <c r="D9" s="105" t="s">
        <v>173</v>
      </c>
      <c r="E9" s="109"/>
      <c r="F9" s="179" t="s">
        <v>178</v>
      </c>
      <c r="G9" s="179"/>
      <c r="H9" s="179"/>
      <c r="I9" s="111"/>
      <c r="J9" s="111"/>
      <c r="K9" s="111"/>
      <c r="L9" s="111"/>
    </row>
    <row r="10" spans="1:12" ht="36.6" customHeight="1" x14ac:dyDescent="0.3">
      <c r="A10" s="104" t="str">
        <f>Printer!A11</f>
        <v>LisaPro_SLS</v>
      </c>
      <c r="B10" s="105" t="s">
        <v>165</v>
      </c>
      <c r="C10" s="106" t="s">
        <v>110</v>
      </c>
      <c r="D10" s="105" t="s">
        <v>70</v>
      </c>
      <c r="E10" s="109"/>
      <c r="F10" s="179" t="s">
        <v>177</v>
      </c>
      <c r="G10" s="179"/>
      <c r="H10" s="179"/>
      <c r="I10" s="111"/>
      <c r="J10" s="111"/>
      <c r="K10" s="111"/>
      <c r="L10" s="111"/>
    </row>
    <row r="11" spans="1:12" ht="36.6" customHeight="1" x14ac:dyDescent="0.3">
      <c r="A11" s="104" t="str">
        <f>Printer!A13</f>
        <v>uPrint_SE_FDM</v>
      </c>
      <c r="B11" s="105" t="s">
        <v>167</v>
      </c>
      <c r="C11" s="106" t="s">
        <v>110</v>
      </c>
      <c r="D11" s="105" t="s">
        <v>174</v>
      </c>
      <c r="E11" s="109"/>
      <c r="F11" s="111"/>
      <c r="G11" s="111"/>
      <c r="H11" s="111"/>
      <c r="I11" s="111"/>
      <c r="J11" s="111"/>
      <c r="K11" s="111"/>
      <c r="L11" s="111"/>
    </row>
    <row r="12" spans="1:12" ht="36.6" customHeight="1" x14ac:dyDescent="0.3">
      <c r="A12" s="104" t="str">
        <f>Printer!A14</f>
        <v>Ender_3_Metall_FDM</v>
      </c>
      <c r="B12" s="105" t="s">
        <v>162</v>
      </c>
      <c r="C12" s="106" t="s">
        <v>110</v>
      </c>
      <c r="D12" s="105" t="s">
        <v>171</v>
      </c>
      <c r="E12" s="109"/>
      <c r="F12" s="230" t="s">
        <v>198</v>
      </c>
      <c r="G12" s="231"/>
      <c r="H12" s="231"/>
      <c r="I12" s="111"/>
      <c r="J12" s="111"/>
      <c r="K12" s="111"/>
      <c r="L12" s="111"/>
    </row>
    <row r="13" spans="1:12" x14ac:dyDescent="0.3">
      <c r="F13" s="231"/>
      <c r="G13" s="231"/>
      <c r="H13" s="231"/>
    </row>
    <row r="14" spans="1:12" x14ac:dyDescent="0.3">
      <c r="F14" s="231"/>
      <c r="G14" s="231"/>
      <c r="H14" s="231"/>
    </row>
    <row r="15" spans="1:12" x14ac:dyDescent="0.3">
      <c r="F15" s="231"/>
      <c r="G15" s="231"/>
      <c r="H15" s="231"/>
    </row>
    <row r="16" spans="1:12" x14ac:dyDescent="0.3">
      <c r="F16" s="231"/>
      <c r="G16" s="231"/>
      <c r="H16" s="231"/>
    </row>
    <row r="17" spans="6:8" x14ac:dyDescent="0.3">
      <c r="F17" s="231"/>
      <c r="G17" s="231"/>
      <c r="H17" s="231"/>
    </row>
    <row r="18" spans="6:8" x14ac:dyDescent="0.3">
      <c r="F18" s="231"/>
      <c r="G18" s="231"/>
      <c r="H18" s="231"/>
    </row>
    <row r="19" spans="6:8" x14ac:dyDescent="0.3"/>
  </sheetData>
  <sheetProtection algorithmName="SHA-512" hashValue="9Qg+Zp+VHfnzeOVSpprlsExmtqsa3oD2IRIjFvCCQ0P56k0SRYD2S2Dqn17h6uoUp61zkJZ5B+sBjq9+S18Y+Q==" saltValue="RnlvNtN2/35v2uWBySr75A==" spinCount="100000" sheet="1" objects="1" scenarios="1"/>
  <mergeCells count="6">
    <mergeCell ref="F9:H9"/>
    <mergeCell ref="F10:H10"/>
    <mergeCell ref="F12:H18"/>
    <mergeCell ref="F2:H4"/>
    <mergeCell ref="F6:H7"/>
    <mergeCell ref="F8:H8"/>
  </mergeCells>
  <pageMargins left="0.7" right="0.7" top="0.78740157499999996" bottom="0.78740157499999996" header="0.3" footer="0.3"/>
  <pageSetup paperSize="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88249-E800-4F38-BFD4-8DFF9C38F594}">
  <sheetPr>
    <pageSetUpPr fitToPage="1"/>
  </sheetPr>
  <dimension ref="A1:H22"/>
  <sheetViews>
    <sheetView workbookViewId="0">
      <selection activeCell="K17" sqref="K17"/>
    </sheetView>
  </sheetViews>
  <sheetFormatPr baseColWidth="10" defaultRowHeight="14.4" x14ac:dyDescent="0.3"/>
  <sheetData>
    <row r="1" spans="1:8" x14ac:dyDescent="0.3">
      <c r="A1" s="232" t="str">
        <f ca="1">MISC!B12</f>
        <v>2024-02-06--B0</v>
      </c>
      <c r="B1" s="233"/>
      <c r="C1" s="248" t="s">
        <v>202</v>
      </c>
      <c r="D1" s="249"/>
      <c r="E1" s="232" t="str">
        <f ca="1">A1</f>
        <v>2024-02-06--B0</v>
      </c>
      <c r="F1" s="233"/>
      <c r="G1" s="248" t="s">
        <v>203</v>
      </c>
      <c r="H1" s="249"/>
    </row>
    <row r="2" spans="1:8" x14ac:dyDescent="0.3">
      <c r="A2" s="234">
        <f>Antrag!B42</f>
        <v>0</v>
      </c>
      <c r="B2" s="235"/>
      <c r="C2" s="235"/>
      <c r="D2" s="236"/>
      <c r="E2" s="234">
        <f>Antrag!B59</f>
        <v>0</v>
      </c>
      <c r="F2" s="235"/>
      <c r="G2" s="235"/>
      <c r="H2" s="236"/>
    </row>
    <row r="3" spans="1:8" x14ac:dyDescent="0.3">
      <c r="A3" s="237" t="str">
        <f>Antrag!B40</f>
        <v>bitte_auswählen</v>
      </c>
      <c r="B3" s="238"/>
      <c r="C3" s="120" t="str">
        <f>Antrag!C40</f>
        <v>-</v>
      </c>
      <c r="D3" s="121" t="str">
        <f>Antrag!D40</f>
        <v>-</v>
      </c>
      <c r="E3" s="237" t="str">
        <f>Antrag!B57</f>
        <v>bitte_auswählen</v>
      </c>
      <c r="F3" s="238"/>
      <c r="G3" s="119" t="str">
        <f>Antrag!C57</f>
        <v>-</v>
      </c>
      <c r="H3" s="121" t="str">
        <f>Antrag!D57</f>
        <v>-</v>
      </c>
    </row>
    <row r="4" spans="1:8" x14ac:dyDescent="0.3">
      <c r="A4" s="239">
        <f>Antrag!B45</f>
        <v>0</v>
      </c>
      <c r="B4" s="240"/>
      <c r="C4" s="240"/>
      <c r="D4" s="241"/>
      <c r="E4" s="239" t="str">
        <f>Antrag!B62</f>
        <v xml:space="preserve"> </v>
      </c>
      <c r="F4" s="240"/>
      <c r="G4" s="240"/>
      <c r="H4" s="241"/>
    </row>
    <row r="5" spans="1:8" x14ac:dyDescent="0.3">
      <c r="A5" s="242"/>
      <c r="B5" s="243"/>
      <c r="C5" s="243"/>
      <c r="D5" s="244"/>
      <c r="E5" s="242"/>
      <c r="F5" s="243"/>
      <c r="G5" s="243"/>
      <c r="H5" s="244"/>
    </row>
    <row r="6" spans="1:8" x14ac:dyDescent="0.3">
      <c r="A6" s="242"/>
      <c r="B6" s="243"/>
      <c r="C6" s="243"/>
      <c r="D6" s="244"/>
      <c r="E6" s="242"/>
      <c r="F6" s="243"/>
      <c r="G6" s="243"/>
      <c r="H6" s="244"/>
    </row>
    <row r="7" spans="1:8" x14ac:dyDescent="0.3">
      <c r="A7" s="242"/>
      <c r="B7" s="243"/>
      <c r="C7" s="243"/>
      <c r="D7" s="244"/>
      <c r="E7" s="242"/>
      <c r="F7" s="243"/>
      <c r="G7" s="243"/>
      <c r="H7" s="244"/>
    </row>
    <row r="8" spans="1:8" x14ac:dyDescent="0.3">
      <c r="A8" s="242"/>
      <c r="B8" s="243"/>
      <c r="C8" s="243"/>
      <c r="D8" s="244"/>
      <c r="E8" s="242"/>
      <c r="F8" s="243"/>
      <c r="G8" s="243"/>
      <c r="H8" s="244"/>
    </row>
    <row r="9" spans="1:8" x14ac:dyDescent="0.3">
      <c r="A9" s="242"/>
      <c r="B9" s="243"/>
      <c r="C9" s="243"/>
      <c r="D9" s="244"/>
      <c r="E9" s="242"/>
      <c r="F9" s="243"/>
      <c r="G9" s="243"/>
      <c r="H9" s="244"/>
    </row>
    <row r="10" spans="1:8" ht="15" thickBot="1" x14ac:dyDescent="0.35">
      <c r="A10" s="245"/>
      <c r="B10" s="246"/>
      <c r="C10" s="246"/>
      <c r="D10" s="247"/>
      <c r="E10" s="245"/>
      <c r="F10" s="246"/>
      <c r="G10" s="246"/>
      <c r="H10" s="247"/>
    </row>
    <row r="11" spans="1:8" x14ac:dyDescent="0.3">
      <c r="A11" s="232" t="str">
        <f ca="1">A1</f>
        <v>2024-02-06--B0</v>
      </c>
      <c r="B11" s="233"/>
      <c r="C11" s="248" t="s">
        <v>204</v>
      </c>
      <c r="D11" s="249"/>
      <c r="E11" s="232" t="str">
        <f ca="1">A1</f>
        <v>2024-02-06--B0</v>
      </c>
      <c r="F11" s="233"/>
      <c r="G11" s="248" t="s">
        <v>205</v>
      </c>
      <c r="H11" s="249"/>
    </row>
    <row r="12" spans="1:8" x14ac:dyDescent="0.3">
      <c r="A12" s="234">
        <f>Antrag!B76</f>
        <v>0</v>
      </c>
      <c r="B12" s="235"/>
      <c r="C12" s="235"/>
      <c r="D12" s="236"/>
      <c r="E12" s="234">
        <f>Antrag!B93</f>
        <v>0</v>
      </c>
      <c r="F12" s="235"/>
      <c r="G12" s="235"/>
      <c r="H12" s="236"/>
    </row>
    <row r="13" spans="1:8" x14ac:dyDescent="0.3">
      <c r="A13" s="237" t="str">
        <f>Antrag!B74</f>
        <v>bitte_auswählen</v>
      </c>
      <c r="B13" s="238"/>
      <c r="C13" s="119" t="str">
        <f>Antrag!C74</f>
        <v>-</v>
      </c>
      <c r="D13" s="121" t="str">
        <f>Antrag!D74</f>
        <v>-</v>
      </c>
      <c r="E13" s="237" t="str">
        <f>Antrag!B91</f>
        <v>bitte_auswählen</v>
      </c>
      <c r="F13" s="238"/>
      <c r="G13" s="119" t="str">
        <f>Antrag!C91</f>
        <v>-</v>
      </c>
      <c r="H13" s="121" t="str">
        <f>Antrag!D91</f>
        <v>-</v>
      </c>
    </row>
    <row r="14" spans="1:8" x14ac:dyDescent="0.3">
      <c r="A14" s="239">
        <f>Antrag!B79</f>
        <v>0</v>
      </c>
      <c r="B14" s="240"/>
      <c r="C14" s="240"/>
      <c r="D14" s="241"/>
      <c r="E14" s="239" t="str">
        <f>Antrag!B96</f>
        <v xml:space="preserve"> </v>
      </c>
      <c r="F14" s="240"/>
      <c r="G14" s="240"/>
      <c r="H14" s="241"/>
    </row>
    <row r="15" spans="1:8" x14ac:dyDescent="0.3">
      <c r="A15" s="242"/>
      <c r="B15" s="243"/>
      <c r="C15" s="243"/>
      <c r="D15" s="244"/>
      <c r="E15" s="242"/>
      <c r="F15" s="243"/>
      <c r="G15" s="243"/>
      <c r="H15" s="244"/>
    </row>
    <row r="16" spans="1:8" x14ac:dyDescent="0.3">
      <c r="A16" s="242"/>
      <c r="B16" s="243"/>
      <c r="C16" s="243"/>
      <c r="D16" s="244"/>
      <c r="E16" s="242"/>
      <c r="F16" s="243"/>
      <c r="G16" s="243"/>
      <c r="H16" s="244"/>
    </row>
    <row r="17" spans="1:8" x14ac:dyDescent="0.3">
      <c r="A17" s="242"/>
      <c r="B17" s="243"/>
      <c r="C17" s="243"/>
      <c r="D17" s="244"/>
      <c r="E17" s="242"/>
      <c r="F17" s="243"/>
      <c r="G17" s="243"/>
      <c r="H17" s="244"/>
    </row>
    <row r="18" spans="1:8" x14ac:dyDescent="0.3">
      <c r="A18" s="242"/>
      <c r="B18" s="243"/>
      <c r="C18" s="243"/>
      <c r="D18" s="244"/>
      <c r="E18" s="242"/>
      <c r="F18" s="243"/>
      <c r="G18" s="243"/>
      <c r="H18" s="244"/>
    </row>
    <row r="19" spans="1:8" x14ac:dyDescent="0.3">
      <c r="A19" s="242"/>
      <c r="B19" s="243"/>
      <c r="C19" s="243"/>
      <c r="D19" s="244"/>
      <c r="E19" s="242"/>
      <c r="F19" s="243"/>
      <c r="G19" s="243"/>
      <c r="H19" s="244"/>
    </row>
    <row r="20" spans="1:8" ht="15" thickBot="1" x14ac:dyDescent="0.35">
      <c r="A20" s="245"/>
      <c r="B20" s="246"/>
      <c r="C20" s="246"/>
      <c r="D20" s="247"/>
      <c r="E20" s="245"/>
      <c r="F20" s="246"/>
      <c r="G20" s="246"/>
      <c r="H20" s="247"/>
    </row>
    <row r="22" spans="1:8" x14ac:dyDescent="0.3">
      <c r="B22" s="4" t="s">
        <v>206</v>
      </c>
      <c r="C22" s="250" t="s">
        <v>207</v>
      </c>
      <c r="D22" s="250"/>
      <c r="E22" s="250"/>
      <c r="F22" s="250"/>
      <c r="G22" s="250"/>
      <c r="H22" s="250"/>
    </row>
  </sheetData>
  <sheetProtection algorithmName="SHA-512" hashValue="6TLyBDf5w6vze/Mn1Je+bW6rYAHk8AX6TBG5to5QDe8kMNeioSbpzeAIYLnZ0XKiG6+bkiHA9h7Ht/7seyuigQ==" saltValue="7QTD/lX22SHNDyhdifDGdQ==" spinCount="100000" sheet="1" objects="1" scenarios="1"/>
  <mergeCells count="21">
    <mergeCell ref="C22:H22"/>
    <mergeCell ref="A12:D12"/>
    <mergeCell ref="A13:B13"/>
    <mergeCell ref="A14:D20"/>
    <mergeCell ref="E11:F11"/>
    <mergeCell ref="G11:H11"/>
    <mergeCell ref="E12:H12"/>
    <mergeCell ref="E13:F13"/>
    <mergeCell ref="E14:H20"/>
    <mergeCell ref="A11:B11"/>
    <mergeCell ref="C11:D11"/>
    <mergeCell ref="E1:F1"/>
    <mergeCell ref="G1:H1"/>
    <mergeCell ref="E2:H2"/>
    <mergeCell ref="E3:F3"/>
    <mergeCell ref="E4:H10"/>
    <mergeCell ref="A1:B1"/>
    <mergeCell ref="A2:D2"/>
    <mergeCell ref="A3:B3"/>
    <mergeCell ref="A4:D10"/>
    <mergeCell ref="C1:D1"/>
  </mergeCells>
  <pageMargins left="0" right="0" top="0" bottom="0" header="0" footer="0"/>
  <pageSetup paperSize="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001B8-07A6-4A08-94F5-05240A5B8E25}">
  <sheetPr codeName="Tabelle4"/>
  <dimension ref="A1:L15"/>
  <sheetViews>
    <sheetView workbookViewId="0">
      <selection activeCell="K8" sqref="K8:L9"/>
    </sheetView>
  </sheetViews>
  <sheetFormatPr baseColWidth="10" defaultRowHeight="14.4" x14ac:dyDescent="0.3"/>
  <cols>
    <col min="1" max="1" width="18.44140625" style="3" customWidth="1"/>
    <col min="2" max="2" width="16.77734375" style="3" customWidth="1"/>
    <col min="3" max="4" width="11.5546875" style="3"/>
    <col min="5" max="5" width="16" style="3" customWidth="1"/>
    <col min="6" max="10" width="11.5546875" style="3"/>
    <col min="11" max="11" width="23.44140625" style="3" customWidth="1"/>
    <col min="12" max="16384" width="11.5546875" style="3"/>
  </cols>
  <sheetData>
    <row r="1" spans="1:12" x14ac:dyDescent="0.3">
      <c r="A1" s="133" t="s">
        <v>121</v>
      </c>
      <c r="B1" s="133"/>
      <c r="C1" s="133"/>
      <c r="D1" s="133"/>
      <c r="E1" s="135"/>
    </row>
    <row r="2" spans="1:12" x14ac:dyDescent="0.3">
      <c r="A2" s="130"/>
      <c r="B2" s="130"/>
      <c r="C2" s="130"/>
      <c r="D2" s="130"/>
      <c r="E2" s="131"/>
    </row>
    <row r="3" spans="1:12" x14ac:dyDescent="0.3">
      <c r="A3" s="130" t="s">
        <v>125</v>
      </c>
      <c r="B3" s="130" t="str">
        <f>Antrag!I5</f>
        <v>bitte auswählen</v>
      </c>
      <c r="C3" s="130">
        <f>Antrag!K5</f>
        <v>0</v>
      </c>
      <c r="D3" s="130"/>
      <c r="E3" s="131"/>
    </row>
    <row r="4" spans="1:12" x14ac:dyDescent="0.3">
      <c r="A4" s="130"/>
      <c r="B4" s="130"/>
      <c r="C4" s="130"/>
      <c r="D4" s="130"/>
      <c r="E4" s="131"/>
    </row>
    <row r="5" spans="1:12" x14ac:dyDescent="0.3">
      <c r="A5" s="131" t="s">
        <v>122</v>
      </c>
      <c r="B5" s="131" t="s">
        <v>123</v>
      </c>
      <c r="C5" s="131" t="s">
        <v>124</v>
      </c>
      <c r="D5" s="130"/>
      <c r="E5" s="131"/>
    </row>
    <row r="6" spans="1:12" x14ac:dyDescent="0.3">
      <c r="A6" s="130"/>
      <c r="B6" s="130"/>
      <c r="C6" s="130"/>
      <c r="D6" s="130"/>
      <c r="E6" s="131"/>
    </row>
    <row r="7" spans="1:12" x14ac:dyDescent="0.3">
      <c r="A7" s="132">
        <f ca="1">TODAY()</f>
        <v>45328</v>
      </c>
      <c r="B7" s="131" t="str">
        <f>Antrag!E9</f>
        <v/>
      </c>
      <c r="C7" s="130" t="str">
        <f>UPPER(CONCATENATE(LEFT($B3,1),LEFT($C3,1)))</f>
        <v>B0</v>
      </c>
      <c r="D7" s="130"/>
      <c r="E7" s="131"/>
    </row>
    <row r="8" spans="1:12" x14ac:dyDescent="0.3">
      <c r="A8" s="130"/>
      <c r="B8" s="130"/>
      <c r="C8" s="130"/>
      <c r="D8" s="130"/>
      <c r="E8" s="131"/>
      <c r="G8" s="251" t="s">
        <v>229</v>
      </c>
      <c r="H8" s="252"/>
      <c r="I8" s="252"/>
      <c r="J8" s="252"/>
      <c r="K8" s="253" t="s">
        <v>230</v>
      </c>
      <c r="L8" s="254"/>
    </row>
    <row r="9" spans="1:12" x14ac:dyDescent="0.3">
      <c r="A9" s="130"/>
      <c r="B9" s="130"/>
      <c r="C9" s="130"/>
      <c r="D9" s="133" t="s">
        <v>194</v>
      </c>
      <c r="E9" s="131" t="str">
        <f>Antrag!C23</f>
        <v>Kein Team/Verein</v>
      </c>
      <c r="G9" s="252"/>
      <c r="H9" s="252"/>
      <c r="I9" s="252"/>
      <c r="J9" s="252"/>
      <c r="K9" s="254"/>
      <c r="L9" s="254"/>
    </row>
    <row r="10" spans="1:12" x14ac:dyDescent="0.3">
      <c r="A10" s="130" t="s">
        <v>127</v>
      </c>
      <c r="B10" s="130" t="str">
        <f>ST_Ku&amp;"-"&amp;C7</f>
        <v>-B0</v>
      </c>
      <c r="C10" s="130"/>
      <c r="D10" s="130"/>
      <c r="E10" s="131"/>
    </row>
    <row r="11" spans="1:12" x14ac:dyDescent="0.3">
      <c r="A11" s="130"/>
      <c r="B11" s="130"/>
      <c r="C11" s="130"/>
      <c r="D11" s="133" t="s">
        <v>195</v>
      </c>
      <c r="E11" s="91" t="str">
        <f>VLOOKUP(E9,Tab_Teams,2,FALSE)</f>
        <v>.</v>
      </c>
    </row>
    <row r="12" spans="1:12" x14ac:dyDescent="0.3">
      <c r="A12" s="130" t="s">
        <v>126</v>
      </c>
      <c r="B12" s="134" t="str">
        <f ca="1">TEXT(A7,"JJJJ-MM-TT")&amp;"-"&amp;B10</f>
        <v>2024-02-06--B0</v>
      </c>
      <c r="C12" s="130"/>
      <c r="D12" s="130"/>
      <c r="E12" s="131"/>
    </row>
    <row r="13" spans="1:12" x14ac:dyDescent="0.3">
      <c r="A13" s="130"/>
      <c r="B13" s="130"/>
      <c r="C13" s="130"/>
      <c r="D13" s="130"/>
      <c r="E13" s="130"/>
    </row>
    <row r="14" spans="1:12" x14ac:dyDescent="0.3">
      <c r="A14" s="130"/>
      <c r="B14" s="130"/>
      <c r="C14" s="130"/>
      <c r="D14" s="130"/>
      <c r="E14" s="130"/>
    </row>
    <row r="15" spans="1:12" x14ac:dyDescent="0.3">
      <c r="A15" s="130" t="s">
        <v>141</v>
      </c>
      <c r="B15" s="130" t="str">
        <f>_xlfn.TEXTJOIN(" ",TRUE,V_Name,N_Name)</f>
        <v/>
      </c>
      <c r="C15" s="130"/>
      <c r="D15" s="130"/>
      <c r="E15" s="130"/>
    </row>
  </sheetData>
  <mergeCells count="2">
    <mergeCell ref="G8:J9"/>
    <mergeCell ref="K8:L9"/>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623B5-9FE5-4E71-A3A5-AE18FBD6C091}">
  <sheetPr codeName="Tabelle5"/>
  <dimension ref="A1:K15"/>
  <sheetViews>
    <sheetView workbookViewId="0">
      <selection activeCell="H19" sqref="H19"/>
    </sheetView>
  </sheetViews>
  <sheetFormatPr baseColWidth="10" defaultRowHeight="14.4" x14ac:dyDescent="0.3"/>
  <cols>
    <col min="1" max="1" width="20" customWidth="1"/>
    <col min="3" max="3" width="34.88671875" customWidth="1"/>
    <col min="6" max="6" width="20.77734375" customWidth="1"/>
    <col min="8" max="8" width="18" customWidth="1"/>
    <col min="11" max="11" width="23.44140625" customWidth="1"/>
  </cols>
  <sheetData>
    <row r="1" spans="1:11" x14ac:dyDescent="0.3">
      <c r="E1" s="85"/>
      <c r="K1" t="s">
        <v>153</v>
      </c>
    </row>
    <row r="2" spans="1:11" x14ac:dyDescent="0.3">
      <c r="A2" s="7" t="s">
        <v>101</v>
      </c>
      <c r="C2" s="7" t="s">
        <v>102</v>
      </c>
      <c r="E2" s="85"/>
      <c r="F2" s="7" t="s">
        <v>108</v>
      </c>
      <c r="H2" s="7" t="s">
        <v>109</v>
      </c>
    </row>
    <row r="3" spans="1:11" x14ac:dyDescent="0.3">
      <c r="E3" s="85"/>
    </row>
    <row r="4" spans="1:11" x14ac:dyDescent="0.3">
      <c r="A4" t="s">
        <v>5</v>
      </c>
      <c r="C4" t="s">
        <v>5</v>
      </c>
      <c r="D4" t="s">
        <v>196</v>
      </c>
      <c r="E4" s="85"/>
      <c r="F4">
        <v>1</v>
      </c>
      <c r="H4" t="s">
        <v>110</v>
      </c>
    </row>
    <row r="5" spans="1:11" x14ac:dyDescent="0.3">
      <c r="A5" t="s">
        <v>83</v>
      </c>
      <c r="C5" t="s">
        <v>182</v>
      </c>
      <c r="D5" t="s">
        <v>196</v>
      </c>
      <c r="E5" s="85"/>
      <c r="F5">
        <v>2</v>
      </c>
      <c r="H5" t="s">
        <v>111</v>
      </c>
      <c r="K5" t="s">
        <v>120</v>
      </c>
    </row>
    <row r="6" spans="1:11" x14ac:dyDescent="0.3">
      <c r="A6" t="s">
        <v>84</v>
      </c>
      <c r="C6" t="s">
        <v>94</v>
      </c>
      <c r="D6" t="s">
        <v>189</v>
      </c>
      <c r="E6" s="85"/>
      <c r="F6">
        <v>3</v>
      </c>
      <c r="K6" t="s">
        <v>154</v>
      </c>
    </row>
    <row r="7" spans="1:11" x14ac:dyDescent="0.3">
      <c r="A7" t="s">
        <v>85</v>
      </c>
      <c r="C7" t="s">
        <v>95</v>
      </c>
      <c r="D7" t="s">
        <v>190</v>
      </c>
      <c r="E7" s="85"/>
      <c r="F7">
        <v>4</v>
      </c>
    </row>
    <row r="8" spans="1:11" x14ac:dyDescent="0.3">
      <c r="A8" t="s">
        <v>86</v>
      </c>
      <c r="C8" t="s">
        <v>96</v>
      </c>
      <c r="D8" t="s">
        <v>191</v>
      </c>
      <c r="E8" s="85"/>
      <c r="F8">
        <v>5</v>
      </c>
      <c r="H8" t="s">
        <v>112</v>
      </c>
    </row>
    <row r="9" spans="1:11" x14ac:dyDescent="0.3">
      <c r="A9" t="s">
        <v>87</v>
      </c>
      <c r="C9" t="s">
        <v>97</v>
      </c>
      <c r="D9" t="s">
        <v>192</v>
      </c>
      <c r="E9" s="85"/>
      <c r="F9">
        <v>6</v>
      </c>
      <c r="H9" t="s">
        <v>113</v>
      </c>
    </row>
    <row r="10" spans="1:11" x14ac:dyDescent="0.3">
      <c r="A10" t="s">
        <v>88</v>
      </c>
      <c r="C10" t="s">
        <v>100</v>
      </c>
      <c r="D10" t="s">
        <v>193</v>
      </c>
      <c r="E10" s="85"/>
    </row>
    <row r="11" spans="1:11" x14ac:dyDescent="0.3">
      <c r="A11" t="s">
        <v>89</v>
      </c>
      <c r="C11" t="s">
        <v>98</v>
      </c>
      <c r="E11" s="85"/>
    </row>
    <row r="12" spans="1:11" x14ac:dyDescent="0.3">
      <c r="A12" t="s">
        <v>90</v>
      </c>
      <c r="E12" s="85"/>
    </row>
    <row r="13" spans="1:11" x14ac:dyDescent="0.3">
      <c r="A13" t="s">
        <v>153</v>
      </c>
    </row>
    <row r="14" spans="1:11" x14ac:dyDescent="0.3">
      <c r="A14" t="s">
        <v>91</v>
      </c>
    </row>
    <row r="15" spans="1:11" x14ac:dyDescent="0.3">
      <c r="A15" t="s">
        <v>99</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7201E-AA7F-4C51-8860-3242A6054308}">
  <sheetPr codeName="Tabelle6"/>
  <dimension ref="A1:K27"/>
  <sheetViews>
    <sheetView workbookViewId="0">
      <selection activeCell="B15" sqref="B15"/>
    </sheetView>
  </sheetViews>
  <sheetFormatPr baseColWidth="10" defaultRowHeight="14.4" x14ac:dyDescent="0.3"/>
  <cols>
    <col min="1" max="1" width="25.21875" customWidth="1"/>
    <col min="3" max="3" width="33" customWidth="1"/>
    <col min="11" max="11" width="23.44140625" customWidth="1"/>
  </cols>
  <sheetData>
    <row r="1" spans="1:11" x14ac:dyDescent="0.3">
      <c r="E1" s="85"/>
      <c r="K1" t="s">
        <v>153</v>
      </c>
    </row>
    <row r="2" spans="1:11" x14ac:dyDescent="0.3">
      <c r="C2" s="4" t="s">
        <v>29</v>
      </c>
      <c r="E2" s="85"/>
    </row>
    <row r="3" spans="1:11" x14ac:dyDescent="0.3">
      <c r="C3" t="s">
        <v>30</v>
      </c>
      <c r="E3" s="85"/>
    </row>
    <row r="4" spans="1:11" x14ac:dyDescent="0.3">
      <c r="C4" t="s">
        <v>31</v>
      </c>
      <c r="E4" s="85"/>
    </row>
    <row r="5" spans="1:11" x14ac:dyDescent="0.3">
      <c r="C5" t="s">
        <v>32</v>
      </c>
      <c r="E5" s="85"/>
      <c r="K5" t="s">
        <v>120</v>
      </c>
    </row>
    <row r="6" spans="1:11" x14ac:dyDescent="0.3">
      <c r="E6" s="85"/>
      <c r="K6" t="s">
        <v>154</v>
      </c>
    </row>
    <row r="7" spans="1:11" x14ac:dyDescent="0.3">
      <c r="E7" s="85"/>
    </row>
    <row r="8" spans="1:11" x14ac:dyDescent="0.3">
      <c r="C8" s="4" t="s">
        <v>33</v>
      </c>
      <c r="E8" s="85"/>
    </row>
    <row r="9" spans="1:11" x14ac:dyDescent="0.3">
      <c r="C9" t="s">
        <v>34</v>
      </c>
      <c r="E9" s="85"/>
    </row>
    <row r="10" spans="1:11" x14ac:dyDescent="0.3">
      <c r="C10" t="s">
        <v>35</v>
      </c>
      <c r="E10" s="85"/>
    </row>
    <row r="11" spans="1:11" x14ac:dyDescent="0.3">
      <c r="C11" t="s">
        <v>36</v>
      </c>
      <c r="E11" s="85"/>
    </row>
    <row r="12" spans="1:11" x14ac:dyDescent="0.3">
      <c r="C12" t="s">
        <v>37</v>
      </c>
      <c r="E12" s="85"/>
    </row>
    <row r="13" spans="1:11" x14ac:dyDescent="0.3">
      <c r="A13" t="s">
        <v>153</v>
      </c>
      <c r="C13" t="s">
        <v>38</v>
      </c>
    </row>
    <row r="14" spans="1:11" x14ac:dyDescent="0.3">
      <c r="C14" t="s">
        <v>39</v>
      </c>
    </row>
    <row r="15" spans="1:11" x14ac:dyDescent="0.3">
      <c r="C15" t="s">
        <v>40</v>
      </c>
    </row>
    <row r="16" spans="1:11" x14ac:dyDescent="0.3">
      <c r="A16" s="4" t="s">
        <v>24</v>
      </c>
    </row>
    <row r="17" spans="1:3" x14ac:dyDescent="0.3">
      <c r="A17" t="s">
        <v>5</v>
      </c>
      <c r="C17" s="4" t="s">
        <v>41</v>
      </c>
    </row>
    <row r="18" spans="1:3" x14ac:dyDescent="0.3">
      <c r="A18" t="s">
        <v>25</v>
      </c>
      <c r="C18" t="s">
        <v>42</v>
      </c>
    </row>
    <row r="19" spans="1:3" x14ac:dyDescent="0.3">
      <c r="A19" s="5" t="s">
        <v>26</v>
      </c>
      <c r="C19" t="s">
        <v>43</v>
      </c>
    </row>
    <row r="20" spans="1:3" x14ac:dyDescent="0.3">
      <c r="A20" s="6" t="s">
        <v>27</v>
      </c>
      <c r="C20" t="s">
        <v>44</v>
      </c>
    </row>
    <row r="21" spans="1:3" x14ac:dyDescent="0.3">
      <c r="A21" t="s">
        <v>28</v>
      </c>
      <c r="C21" t="s">
        <v>45</v>
      </c>
    </row>
    <row r="23" spans="1:3" x14ac:dyDescent="0.3">
      <c r="C23" s="4" t="s">
        <v>46</v>
      </c>
    </row>
    <row r="24" spans="1:3" x14ac:dyDescent="0.3">
      <c r="C24" t="s">
        <v>47</v>
      </c>
    </row>
    <row r="25" spans="1:3" x14ac:dyDescent="0.3">
      <c r="C25" t="s">
        <v>48</v>
      </c>
    </row>
    <row r="26" spans="1:3" x14ac:dyDescent="0.3">
      <c r="C26" t="s">
        <v>49</v>
      </c>
    </row>
    <row r="27" spans="1:3" x14ac:dyDescent="0.3">
      <c r="C27" t="s">
        <v>50</v>
      </c>
    </row>
  </sheetData>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9251D-D104-4BD8-9C27-611B7A0943AB}">
  <sheetPr codeName="Tabelle7"/>
  <dimension ref="A1:D14"/>
  <sheetViews>
    <sheetView workbookViewId="0">
      <selection activeCell="C25" sqref="C25"/>
    </sheetView>
  </sheetViews>
  <sheetFormatPr baseColWidth="10" defaultRowHeight="14.4" x14ac:dyDescent="0.3"/>
  <cols>
    <col min="1" max="1" width="26.33203125" style="95" customWidth="1"/>
    <col min="2" max="2" width="11.5546875" style="95"/>
    <col min="3" max="3" width="18.6640625" style="95" customWidth="1"/>
    <col min="4" max="4" width="17" style="95" customWidth="1"/>
    <col min="5" max="10" width="11.5546875" style="95"/>
    <col min="11" max="11" width="23.44140625" style="95" customWidth="1"/>
    <col min="12" max="16384" width="11.5546875" style="95"/>
  </cols>
  <sheetData>
    <row r="1" spans="1:4" s="7" customFormat="1" x14ac:dyDescent="0.3">
      <c r="A1" s="7" t="s">
        <v>52</v>
      </c>
      <c r="B1" s="7" t="s">
        <v>199</v>
      </c>
      <c r="C1" s="7" t="s">
        <v>200</v>
      </c>
      <c r="D1" s="7" t="s">
        <v>201</v>
      </c>
    </row>
    <row r="2" spans="1:4" x14ac:dyDescent="0.3">
      <c r="A2" s="102" t="s">
        <v>160</v>
      </c>
      <c r="B2" s="95" t="s">
        <v>232</v>
      </c>
    </row>
    <row r="3" spans="1:4" x14ac:dyDescent="0.3">
      <c r="A3" s="102" t="s">
        <v>159</v>
      </c>
      <c r="B3" s="95" t="s">
        <v>233</v>
      </c>
    </row>
    <row r="4" spans="1:4" x14ac:dyDescent="0.3">
      <c r="A4" s="102" t="s">
        <v>72</v>
      </c>
      <c r="B4" s="95" t="s">
        <v>183</v>
      </c>
      <c r="C4" s="116">
        <v>3.472222222222222E-3</v>
      </c>
      <c r="D4" s="101">
        <v>1.3888888888888889E-3</v>
      </c>
    </row>
    <row r="5" spans="1:4" x14ac:dyDescent="0.3">
      <c r="A5" s="102" t="s">
        <v>73</v>
      </c>
      <c r="B5" s="95" t="s">
        <v>183</v>
      </c>
      <c r="C5" s="116">
        <v>3.472222222222222E-3</v>
      </c>
      <c r="D5" s="101">
        <v>1.3888888888888889E-3</v>
      </c>
    </row>
    <row r="6" spans="1:4" x14ac:dyDescent="0.3">
      <c r="A6" s="102" t="s">
        <v>74</v>
      </c>
      <c r="B6" s="95" t="s">
        <v>183</v>
      </c>
      <c r="C6" s="116">
        <v>3.472222222222222E-3</v>
      </c>
      <c r="D6" s="101">
        <v>1.3888888888888889E-3</v>
      </c>
    </row>
    <row r="7" spans="1:4" x14ac:dyDescent="0.3">
      <c r="A7" s="102" t="s">
        <v>75</v>
      </c>
      <c r="B7" s="95" t="s">
        <v>183</v>
      </c>
      <c r="C7" s="116">
        <v>6.9444444444444441E-3</v>
      </c>
      <c r="D7" s="101">
        <v>1.3888888888888889E-3</v>
      </c>
    </row>
    <row r="8" spans="1:4" x14ac:dyDescent="0.3">
      <c r="A8" s="102" t="s">
        <v>76</v>
      </c>
      <c r="B8" s="95" t="s">
        <v>183</v>
      </c>
      <c r="C8" s="116">
        <v>6.9444444444444441E-3</v>
      </c>
      <c r="D8" s="101">
        <v>1.3888888888888889E-3</v>
      </c>
    </row>
    <row r="9" spans="1:4" x14ac:dyDescent="0.3">
      <c r="A9" s="102" t="s">
        <v>158</v>
      </c>
      <c r="B9" s="95" t="s">
        <v>183</v>
      </c>
      <c r="C9" s="116">
        <v>6.9444444444444441E-3</v>
      </c>
      <c r="D9" s="101">
        <v>1.3888888888888889E-3</v>
      </c>
    </row>
    <row r="10" spans="1:4" x14ac:dyDescent="0.3">
      <c r="A10" s="102" t="s">
        <v>78</v>
      </c>
      <c r="B10" s="95" t="s">
        <v>184</v>
      </c>
      <c r="C10" s="116">
        <v>3.472222222222222E-3</v>
      </c>
      <c r="D10" s="101">
        <v>4.8611111111111112E-2</v>
      </c>
    </row>
    <row r="11" spans="1:4" x14ac:dyDescent="0.3">
      <c r="A11" s="102" t="s">
        <v>79</v>
      </c>
      <c r="B11" s="95" t="s">
        <v>185</v>
      </c>
      <c r="C11" s="116">
        <v>2.7777777777777776E-2</v>
      </c>
      <c r="D11" s="101">
        <v>2.0833333333333332E-2</v>
      </c>
    </row>
    <row r="12" spans="1:4" x14ac:dyDescent="0.3">
      <c r="A12" s="102" t="s">
        <v>80</v>
      </c>
      <c r="B12" s="95" t="s">
        <v>183</v>
      </c>
      <c r="C12" s="116">
        <v>4.1666666666666666E-3</v>
      </c>
      <c r="D12" s="101">
        <v>1.3888888888888889E-3</v>
      </c>
    </row>
    <row r="13" spans="1:4" x14ac:dyDescent="0.3">
      <c r="A13" s="102" t="s">
        <v>81</v>
      </c>
      <c r="B13" s="95" t="s">
        <v>186</v>
      </c>
      <c r="C13" s="116">
        <v>1.7361111111111112E-2</v>
      </c>
      <c r="D13" s="101">
        <v>1.3888888888888889E-3</v>
      </c>
    </row>
    <row r="14" spans="1:4" x14ac:dyDescent="0.3">
      <c r="A14" s="102" t="s">
        <v>153</v>
      </c>
      <c r="B14" s="95" t="s">
        <v>183</v>
      </c>
      <c r="C14" s="116">
        <v>3.472222222222222E-3</v>
      </c>
      <c r="D14" s="101">
        <v>1.3888888888888889E-3</v>
      </c>
    </row>
  </sheetData>
  <phoneticPr fontId="2" type="noConversion"/>
  <pageMargins left="0.7" right="0.7" top="0.78740157499999996" bottom="0.78740157499999996" header="0.3" footer="0.3"/>
  <pageSetup paperSize="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26</vt:i4>
      </vt:variant>
    </vt:vector>
  </HeadingPairs>
  <TitlesOfParts>
    <vt:vector size="37" baseType="lpstr">
      <vt:lpstr>Antrag</vt:lpstr>
      <vt:lpstr>Unbedingt Lesen!</vt:lpstr>
      <vt:lpstr>Bitte Unterschreiben lassen!</vt:lpstr>
      <vt:lpstr>Zusatz Informationen</vt:lpstr>
      <vt:lpstr>Für Tutoren</vt:lpstr>
      <vt:lpstr>MISC</vt:lpstr>
      <vt:lpstr>Projects</vt:lpstr>
      <vt:lpstr>FAKDPT</vt:lpstr>
      <vt:lpstr>Printer</vt:lpstr>
      <vt:lpstr>Materials</vt:lpstr>
      <vt:lpstr>Tutors</vt:lpstr>
      <vt:lpstr>bitte_auswählen</vt:lpstr>
      <vt:lpstr>Design_Medien_Information</vt:lpstr>
      <vt:lpstr>'Bitte Unterschreiben lassen!'!Druckbereich</vt:lpstr>
      <vt:lpstr>'Für Tutoren'!Druckbereich</vt:lpstr>
      <vt:lpstr>Ender_3_Metall_FDM</vt:lpstr>
      <vt:lpstr>Form3_SLA</vt:lpstr>
      <vt:lpstr>Life_Sciences</vt:lpstr>
      <vt:lpstr>LisaPro_SLS</vt:lpstr>
      <vt:lpstr>N_Name</vt:lpstr>
      <vt:lpstr>Prusa_MK3_FDM</vt:lpstr>
      <vt:lpstr>Prusa_MK4_FDM</vt:lpstr>
      <vt:lpstr>Prusa_XL_FDM</vt:lpstr>
      <vt:lpstr>ST_Ku</vt:lpstr>
      <vt:lpstr>Tab_Drucker</vt:lpstr>
      <vt:lpstr>Tab_Teams</vt:lpstr>
      <vt:lpstr>Tab_Tutoren</vt:lpstr>
      <vt:lpstr>TAZ6_FDM</vt:lpstr>
      <vt:lpstr>Technik_und_Informatik</vt:lpstr>
      <vt:lpstr>Ultimaker_S3_Ext_FDM</vt:lpstr>
      <vt:lpstr>Ultimaker_S3_FDM</vt:lpstr>
      <vt:lpstr>Ultimaker_S5_FDM</vt:lpstr>
      <vt:lpstr>uPrint_SE_FDM</vt:lpstr>
      <vt:lpstr>V_Name</vt:lpstr>
      <vt:lpstr>wird_nicht_benötigt</vt:lpstr>
      <vt:lpstr>Wirtschaft_und_Soziales</vt:lpstr>
      <vt:lpstr>www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Benjamin Ohff</dc:creator>
  <cp:lastModifiedBy>Ohff, Benjamin</cp:lastModifiedBy>
  <cp:lastPrinted>2024-01-30T08:17:19Z</cp:lastPrinted>
  <dcterms:created xsi:type="dcterms:W3CDTF">2015-06-05T18:19:34Z</dcterms:created>
  <dcterms:modified xsi:type="dcterms:W3CDTF">2024-02-06T18:55:49Z</dcterms:modified>
</cp:coreProperties>
</file>